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20" windowHeight="11475" firstSheet="2" activeTab="5"/>
  </bookViews>
  <sheets>
    <sheet name="2016 август" sheetId="1" r:id="rId1"/>
    <sheet name="2021" sheetId="2" r:id="rId2"/>
    <sheet name="дох" sheetId="3" r:id="rId3"/>
    <sheet name="расх" sheetId="4" r:id="rId4"/>
    <sheet name="расх 2" sheetId="5" r:id="rId5"/>
    <sheet name="расх 3" sheetId="6" r:id="rId6"/>
  </sheets>
  <definedNames>
    <definedName name="_xlnm.Print_Area" localSheetId="1">'2021'!$A$1:$C$88</definedName>
    <definedName name="_xlnm.Print_Area" localSheetId="2">'дох'!$A$1:$E$306</definedName>
  </definedNames>
  <calcPr fullCalcOnLoad="1"/>
</workbook>
</file>

<file path=xl/sharedStrings.xml><?xml version="1.0" encoding="utf-8"?>
<sst xmlns="http://schemas.openxmlformats.org/spreadsheetml/2006/main" count="2925" uniqueCount="539">
  <si>
    <t>Коды бюджетной классификации Российской Федерации</t>
  </si>
  <si>
    <t>Наименование</t>
  </si>
  <si>
    <t>2</t>
  </si>
  <si>
    <t>6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</si>
  <si>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</si>
  <si>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</si>
  <si>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</si>
  <si>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</si>
  <si>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</si>
  <si>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НАЛОГИ НА СОВОКУПНЫЙ ДОХОД</t>
  </si>
  <si>
    <t>1 01 02000 01 0000 110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</si>
  <si>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</si>
  <si>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</si>
  <si>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</si>
  <si>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</si>
  <si>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</si>
  <si>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1 05 00000 00 0000 000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</si>
  <si>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</si>
  <si>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</si>
  <si>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</si>
  <si>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</si>
  <si>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</si>
  <si>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</si>
  <si>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</si>
  <si>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</si>
  <si>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</si>
  <si>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</si>
  <si>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</si>
  <si>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1 08 00000 00 0000 000</t>
  </si>
  <si>
    <t>ГОСУДАРСТВЕННАЯ ПОШЛИНА</t>
  </si>
  <si>
    <t>1 08 04000 01 0000 110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</si>
  <si>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</si>
  <si>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</si>
  <si>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Государственная пошлина за совершение нотариальных действий (за исключением  действий, совершаемых консульскими учреждениями Российской Федерации)
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</si>
  <si>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</si>
  <si>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</si>
  <si>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</si>
  <si>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</si>
  <si>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1 11 05020 00 0000 120</t>
  </si>
  <si>
    <t>1 11 05030 00 0000 120</t>
  </si>
  <si>
    <t>Платежи от государственных и муниципальных унитарных предприятий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</si>
  <si>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</si>
  <si>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</si>
  <si>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</si>
  <si>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</si>
  <si>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1 11 07000 00 0000 120 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</si>
  <si>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</si>
  <si>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</si>
  <si>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</si>
  <si>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</si>
  <si>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</si>
  <si>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</si>
  <si>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1 15 00000 00 0000 000 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</si>
  <si>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</si>
  <si>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</si>
  <si>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</si>
  <si>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</si>
  <si>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</si>
  <si>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</si>
  <si>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</si>
  <si>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</si>
  <si>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</si>
  <si>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Прочие неналоговые доходы</t>
  </si>
  <si>
    <t xml:space="preserve">1 17 05000 00 0000 180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</si>
  <si>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</si>
  <si>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</si>
  <si>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</si>
  <si>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</si>
  <si>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</si>
  <si>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</si>
  <si>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2 02 03000 00 0000 151</t>
  </si>
  <si>
    <t>Субвенция бюджетам субъектов Российской Федерации и муниципальных образований</t>
  </si>
  <si>
    <t>2 02 03015 00 0000 151</t>
  </si>
  <si>
    <t>Субвенция бюджетам  на осуществление  первичного воинского учета на территориях , где отсутствуют военные комиссариаты</t>
  </si>
  <si>
    <t>2 07 00000 00 0000 180</t>
  </si>
  <si>
    <t>ПРОЧИЕ БЕЗВОЗМЕЗДНЫЕ ПОСТУПЛЕНИЯ</t>
  </si>
  <si>
    <t>ВСЕГО ДОХОДОВ</t>
  </si>
  <si>
    <t>Прогноз поступления на 2016 год.</t>
  </si>
  <si>
    <t xml:space="preserve"> 1 01 02030 01 1000 110 </t>
  </si>
  <si>
    <t>1 05 01050 01 1000 110</t>
  </si>
  <si>
    <t>1 05 01050 01 0000 110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</si>
  <si>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</si>
  <si>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</si>
  <si>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</si>
  <si>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</si>
  <si>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</si>
  <si>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</si>
  <si>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</si>
  <si>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</si>
  <si>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</si>
  <si>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Прогноз доходов по основным источникам</t>
  </si>
  <si>
    <t>МО ГП "Город Кременки"</t>
  </si>
  <si>
    <t>1 11 09000 00 0000 000</t>
  </si>
  <si>
    <t>1 11 09040 00 0000 000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</si>
  <si>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</si>
  <si>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</si>
  <si>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2 02 04000 00 0000 000</t>
  </si>
  <si>
    <t>Иные межбюджетные трансферты на софинансирование расходов связанных с охраной общественного правопорядка частными охранными организациями и содержание группы содействия полиции на территории города Кременки</t>
  </si>
  <si>
    <t xml:space="preserve"> Иные межбюджетные трансферты</t>
  </si>
  <si>
    <t xml:space="preserve"> Прочие межбюджетные трансферты, передаваемые бюджетам</t>
  </si>
  <si>
    <t>2 02 04999 00 0000 000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</si>
  <si>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</si>
  <si>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</si>
  <si>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</si>
  <si>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</si>
  <si>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</si>
  <si>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</si>
  <si>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</si>
  <si>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</si>
  <si>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</si>
  <si>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физических, обладающих земельным участком, расположенным в границах  городских  поселений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</si>
  <si>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</si>
  <si>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</si>
  <si>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</si>
  <si>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</si>
  <si>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</si>
  <si>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</si>
  <si>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</si>
  <si>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</si>
  <si>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1 11 07015 13 0000 120 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</si>
  <si>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городскими поселениями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</si>
  <si>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</si>
  <si>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</si>
  <si>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</si>
  <si>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</si>
  <si>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</si>
  <si>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</si>
  <si>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</si>
  <si>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</si>
  <si>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</si>
  <si>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</si>
  <si>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</si>
  <si>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</si>
  <si>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</si>
  <si>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</si>
  <si>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</si>
  <si>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1 17 05050 13 0000 180 </t>
  </si>
  <si>
    <t xml:space="preserve">Прочие неналоговые доходы бюджетов городских поселений </t>
  </si>
  <si>
    <t>2 02 03015 13 0000 151</t>
  </si>
  <si>
    <t>Субвенция бюджетам городских поселений на осуществление  первичного воинского учета на территориях , где отсутствуют военные комиссариаты</t>
  </si>
  <si>
    <t>Прочие безвозмездные поступления в бюджеты городских поселений</t>
  </si>
  <si>
    <t>2 02 04999 13 0015 151</t>
  </si>
  <si>
    <t>2 07 05000 13 0000 180</t>
  </si>
  <si>
    <t>2 07 05030 13 0000 180</t>
  </si>
  <si>
    <t>Прочие безвозмездные поступления в бюджеты городских  поселений</t>
  </si>
  <si>
    <t>1 06 06030 00 0000 110</t>
  </si>
  <si>
    <t>2 02 01001 13 0315 151</t>
  </si>
  <si>
    <t>Дотации бюджетам городских поселений на выравнивание  бюджетной обеспеченности</t>
  </si>
  <si>
    <t>1 03 02230 01 0000 110</t>
  </si>
  <si>
    <t>1 03 02240 01 0000 110</t>
  </si>
  <si>
    <t>1 03 02250 01 0000 110</t>
  </si>
  <si>
    <t>1 03 02260 01 0000 110</t>
  </si>
  <si>
    <t>1 05 01021 01 1000 110</t>
  </si>
  <si>
    <t>1 06 01030 13 0000 110</t>
  </si>
  <si>
    <t>на 2016г.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</si>
  <si>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</si>
  <si>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1 06 01030 13 1000 110</t>
  </si>
  <si>
    <t>(в рублях)</t>
  </si>
  <si>
    <t>1 06 06033 13 1000 110</t>
  </si>
  <si>
    <t>1 06 06043 13 1000 110</t>
  </si>
  <si>
    <t>Доходы от продажи земельных участков, находящихся в собственности городских поселений</t>
  </si>
  <si>
    <t>2 02 45160 13 0001 150</t>
  </si>
  <si>
    <t>2 02 35118 13 0000 150</t>
  </si>
  <si>
    <t>2 02 35000 00 0000 150</t>
  </si>
  <si>
    <t>2 02 03000 00 0000 150</t>
  </si>
  <si>
    <t>2 02 15001 13 0315 150</t>
  </si>
  <si>
    <t>2 02 01000 00 0000 150</t>
  </si>
  <si>
    <t>Прочие субсидии бюджетам муниципальных образований на   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</si>
  <si>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ДОХОДЫ ОТ ОКАЗАНИЯ ПЛАТНЫХ УСЛУГ (РАБОТ)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</si>
  <si>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</si>
  <si>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поселений</t>
  </si>
  <si>
    <t>1 13 01995 13 0000 130</t>
  </si>
  <si>
    <t>2 02 25555 13 0230 150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</si>
  <si>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</si>
  <si>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2 02 45160 13 0000 150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</si>
  <si>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</si>
  <si>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1 16 07010 13 0000 140</t>
  </si>
  <si>
    <t>2 07 00000 00 0000 000</t>
  </si>
  <si>
    <t>2 07 05030 13 0000 150</t>
  </si>
  <si>
    <t>2 02 29000 00 0000 000</t>
  </si>
  <si>
    <t>2 02 29999 13 0295 150</t>
  </si>
  <si>
    <t>Субсидия бюджетам на финансовое обеспечение отдельных полномочий</t>
  </si>
  <si>
    <t>Прочие субсидии бюджетам муниципальных образований на реализацию мероприятий по  внесению в сведения ЕГРН  границ  Калужской области, муниципальных образований, населенных пунктов и территориальных зон Калужской области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</si>
  <si>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</si>
  <si>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</si>
  <si>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</si>
  <si>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</si>
  <si>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Приложение № 4 к решению Городской Думы Городского поселения "Город Кременки" "О бюджете МО ГП "Город Кременки" на 2021 год и плановый период 2022 и 2023 годов"</t>
  </si>
  <si>
    <t>Поступление доходов в местный бюджет по кодам классификации доходов бюджетов бюджетной системы Российской Федерации на 2021 год</t>
  </si>
  <si>
    <t>2021г.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</si>
  <si>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</si>
  <si>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</si>
  <si>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</si>
  <si>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1 16 10123010 13 1140</t>
  </si>
  <si>
    <t>1 13 02995 13 0000 130</t>
  </si>
  <si>
    <t>Прочие доходы от компенсации затрат бюджетов городских поселений</t>
  </si>
  <si>
    <t>Субсидии бюджетам городских поселений на реализацию программ формирования современной городской среды</t>
  </si>
  <si>
    <t>2 02 25555 13 0000 150</t>
  </si>
  <si>
    <t>1 16 10123 01 0131 140</t>
  </si>
  <si>
    <t>2 02 30000 00 0000 000</t>
  </si>
  <si>
    <t>2 02 30024 13 0332 150</t>
  </si>
  <si>
    <t>Субвенции бюджетам бюджетной системы Российской Федерации</t>
  </si>
  <si>
    <t>Субвенции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образованиях Калужской области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</si>
  <si>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</si>
  <si>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2 02 29999 13 0230 150</t>
  </si>
  <si>
    <t>Изменения</t>
  </si>
  <si>
    <t>3</t>
  </si>
  <si>
    <t>Приложение № 1 к решению Городской Думы Городского поселения "Город Кременки" "О внесении изменения в бюджет МО ГП "Город Кременки" на 2021 год и плановый период 2022 и 2023 годов"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</si>
  <si>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</si>
  <si>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1 05 01011 01 2100 110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</si>
  <si>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</si>
  <si>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2 02 19999 13 0165 150</t>
  </si>
  <si>
    <t>2 07 05030 13 9000 150</t>
  </si>
  <si>
    <t>Прочие безвозмездные поступления в бюджеты городских поселений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</si>
  <si>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Ведомственная структура расходов бюджета МО "Город Кременки" на 2021 год</t>
  </si>
  <si>
    <t>КГРБС</t>
  </si>
  <si>
    <t>Раздел, под-раздел</t>
  </si>
  <si>
    <t>Целевая статья</t>
  </si>
  <si>
    <t>Группы и подгруппы видов расходов</t>
  </si>
  <si>
    <t xml:space="preserve"> на 2021 год</t>
  </si>
  <si>
    <t>изменения</t>
  </si>
  <si>
    <t>Измененные бюджетные ассигнования на 2021 год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</si>
  <si>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</si>
  <si>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</si>
  <si>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</si>
  <si>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</si>
  <si>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</si>
  <si>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</si>
  <si>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</si>
  <si>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Городской Думы ГП "Город Кременки"</t>
  </si>
  <si>
    <t>81 0 00 00000</t>
  </si>
  <si>
    <t>Центральный аппарат</t>
  </si>
  <si>
    <t>81 0 00 00400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</si>
  <si>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</si>
  <si>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</si>
  <si>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</si>
  <si>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</si>
  <si>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</si>
  <si>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</si>
  <si>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</si>
  <si>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</si>
  <si>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</si>
  <si>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</si>
  <si>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Администрации ГП "Город Кременки"</t>
  </si>
  <si>
    <t>74 0 00 00000</t>
  </si>
  <si>
    <t xml:space="preserve">01 04 </t>
  </si>
  <si>
    <t>74 0 00 00400</t>
  </si>
  <si>
    <t>Глава местной администрации (исполнительно-распорядительного органа муниципального образования)</t>
  </si>
  <si>
    <t>74 0 00 00480</t>
  </si>
  <si>
    <t>Резервные фонды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</si>
  <si>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</si>
  <si>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</si>
  <si>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</si>
  <si>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Основное мероприятие "Управление резерным фондом Администрации ГП "Город Кременки"</t>
  </si>
  <si>
    <t>51 0 01 07060</t>
  </si>
  <si>
    <t>Резервный фонд Администрации ГП "Город Кременки"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</si>
  <si>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</si>
  <si>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</si>
  <si>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</si>
  <si>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</si>
  <si>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</si>
  <si>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</si>
  <si>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</si>
  <si>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</si>
  <si>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</si>
  <si>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</si>
  <si>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</si>
  <si>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</si>
  <si>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Расходы на выплаты персоналу казенных учреждений</t>
  </si>
  <si>
    <t>110</t>
  </si>
  <si>
    <t>Выполнение других обязательств государства</t>
  </si>
  <si>
    <t>74 0 00 00920</t>
  </si>
  <si>
    <t>Социальное обеспечение и иные выплаты населению</t>
  </si>
  <si>
    <t>300</t>
  </si>
  <si>
    <t>Иные выплаты населению</t>
  </si>
  <si>
    <t>360</t>
  </si>
  <si>
    <t>Национальная оборона</t>
  </si>
  <si>
    <t>02 00</t>
  </si>
  <si>
    <t>Мобилизационная и вневойсковая подготовка</t>
  </si>
  <si>
    <t>02 03</t>
  </si>
  <si>
    <t>Непрограммные расходы федеральных органов исполнительной власти</t>
  </si>
  <si>
    <t>0203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</si>
  <si>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</si>
  <si>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</si>
  <si>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</si>
  <si>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</si>
  <si>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</si>
  <si>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</si>
  <si>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</si>
  <si>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</si>
  <si>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</si>
  <si>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</si>
  <si>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</si>
  <si>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</si>
  <si>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</si>
  <si>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Муниципальная программа  "Безопасность жизнедеятельности на территории городского поселения "Город Кременки""</t>
  </si>
  <si>
    <t>10 0 00 00000</t>
  </si>
  <si>
    <t>Подпрограмма  "Развитие и совершенствование гражданской обороны"</t>
  </si>
  <si>
    <t>10 1 00 00000</t>
  </si>
  <si>
    <t/>
  </si>
  <si>
    <t>Основное мероприятие "Приобретение средств защиты"</t>
  </si>
  <si>
    <t>10 1 01 00000</t>
  </si>
  <si>
    <t>Материально-техническое обеспечение в области гражданской обороны</t>
  </si>
  <si>
    <t>10 1 01 00110</t>
  </si>
  <si>
    <t>Другие вопросы в области национальной безопасности и правоохранительной деятельности</t>
  </si>
  <si>
    <t>03 14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</si>
  <si>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</si>
  <si>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</si>
  <si>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</si>
  <si>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</si>
  <si>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</si>
  <si>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</si>
  <si>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</si>
  <si>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10 0 00 70660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</si>
  <si>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</si>
  <si>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</si>
  <si>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</si>
  <si>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</si>
  <si>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</si>
  <si>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</si>
  <si>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</si>
  <si>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</si>
  <si>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</si>
  <si>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</si>
  <si>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</si>
  <si>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</si>
  <si>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</si>
  <si>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</si>
  <si>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</si>
  <si>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</si>
  <si>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</si>
  <si>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</si>
  <si>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</si>
  <si>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</si>
  <si>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</si>
  <si>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</si>
  <si>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</si>
  <si>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</si>
  <si>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</si>
  <si>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Другие вопросы в области национальной экономики</t>
  </si>
  <si>
    <t>04 12</t>
  </si>
  <si>
    <t>Осуществление государственных полномочий по созданию административных комиссий в муниципальных районах</t>
  </si>
  <si>
    <t>12 0 00 00900</t>
  </si>
  <si>
    <t>Прочая закупка товаров, работ и услуг для обеспечения государственных (муниципальных) нужд</t>
  </si>
  <si>
    <t>244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</si>
  <si>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</si>
  <si>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</si>
  <si>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</si>
  <si>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</si>
  <si>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</si>
  <si>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</si>
  <si>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</si>
  <si>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</si>
  <si>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</si>
  <si>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58 0 00 87030</t>
  </si>
  <si>
    <t>Жилищно-коммунальное хозяйство</t>
  </si>
  <si>
    <t>05 00</t>
  </si>
  <si>
    <t>Жилищное хозяйство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</si>
  <si>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</si>
  <si>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</si>
  <si>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</si>
  <si>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</si>
  <si>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</si>
  <si>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</si>
  <si>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</si>
  <si>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</si>
  <si>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</si>
  <si>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Коммунальное хозяйство</t>
  </si>
  <si>
    <t>05 02</t>
  </si>
  <si>
    <t xml:space="preserve">Подпрограмма "Чистая вода в ГП "Город Кременки" </t>
  </si>
  <si>
    <t>05 1 00 00000</t>
  </si>
  <si>
    <t>Основное мероприятие "Восстановление и развитие эксплуатационно- технического состояния объектов водопроводно-технического комплекса г. Кременки</t>
  </si>
  <si>
    <t>05 1 01 00000</t>
  </si>
  <si>
    <t>Мероприятия, направленные на энергосбережение и повышение энергоэффективности в ГП "Город Кременки"</t>
  </si>
  <si>
    <t>05 1 01 71050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</si>
  <si>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</si>
  <si>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</si>
  <si>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</si>
  <si>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</si>
  <si>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</si>
  <si>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Благоустройство</t>
  </si>
  <si>
    <t xml:space="preserve">003 </t>
  </si>
  <si>
    <t>05 03</t>
  </si>
  <si>
    <t>Реализация программ формирования современной городской среды</t>
  </si>
  <si>
    <t>31 0 F2 55550</t>
  </si>
  <si>
    <t>Реализация программ формирования современной городской среды (за счет средств областного бюджета)</t>
  </si>
  <si>
    <t>31 0 F2 S5550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</si>
  <si>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</si>
  <si>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</si>
  <si>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</si>
  <si>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Основное мероприятие "Содержание территории ГП "Город Кременки"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</si>
  <si>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</si>
  <si>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</si>
  <si>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</si>
  <si>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</si>
  <si>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</si>
  <si>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</si>
  <si>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</si>
  <si>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</si>
  <si>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 xml:space="preserve">Культура, кинематография </t>
  </si>
  <si>
    <t>08 00</t>
  </si>
  <si>
    <t>Культура</t>
  </si>
  <si>
    <t>08 01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</si>
  <si>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</si>
  <si>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</si>
  <si>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</si>
  <si>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</si>
  <si>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</si>
  <si>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Региональный проект "Цифровая Культура"</t>
  </si>
  <si>
    <t>11 1 А3 00000</t>
  </si>
  <si>
    <t>Создание виртуальных концертных залов</t>
  </si>
  <si>
    <t>11 1 А3 54530</t>
  </si>
  <si>
    <t>Средства на обеспечение расходных обязательств муниципальных образований Калужской области</t>
  </si>
  <si>
    <t>51 0 07 00150</t>
  </si>
  <si>
    <t>Социальная политика</t>
  </si>
  <si>
    <t>10 00</t>
  </si>
  <si>
    <t>Пенсионное обеспечение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</si>
  <si>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</si>
  <si>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</si>
  <si>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</si>
  <si>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</si>
  <si>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</si>
  <si>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</si>
  <si>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</si>
  <si>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</si>
  <si>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</si>
  <si>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</si>
  <si>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310</t>
  </si>
  <si>
    <t>Социальное обеспечение населения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</si>
  <si>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</si>
  <si>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</si>
  <si>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</si>
  <si>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</si>
  <si>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</si>
  <si>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</si>
  <si>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</si>
  <si>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</si>
  <si>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</si>
  <si>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</si>
  <si>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</si>
  <si>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</si>
  <si>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</si>
  <si>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</si>
  <si>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</si>
  <si>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</si>
  <si>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</si>
  <si>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</si>
  <si>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</si>
  <si>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</si>
  <si>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</si>
  <si>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</si>
  <si>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</si>
  <si>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</si>
  <si>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</si>
  <si>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</si>
  <si>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</si>
  <si>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</si>
  <si>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</si>
  <si>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</si>
  <si>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</si>
  <si>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</si>
  <si>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</si>
  <si>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620</t>
  </si>
  <si>
    <t>51 0 06 S0240</t>
  </si>
  <si>
    <t>Средства массовой информации</t>
  </si>
  <si>
    <t>12 00</t>
  </si>
  <si>
    <t>Телевидение и радиовещание</t>
  </si>
  <si>
    <t>12 01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</si>
  <si>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</si>
  <si>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7800000150</t>
  </si>
  <si>
    <t>Иные межбюджетные трансферты</t>
  </si>
  <si>
    <t>Периодическая печать и издательства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</si>
  <si>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</si>
  <si>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</si>
  <si>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</si>
  <si>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</si>
  <si>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12 02</t>
  </si>
  <si>
    <t>89 0 00 60060</t>
  </si>
  <si>
    <t>Муниципальное казенное учреждение культуры "Кременковский Городской Дом Культуры"               счет 030032V0210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</si>
  <si>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</si>
  <si>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</si>
  <si>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</si>
  <si>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</si>
  <si>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Финансовое обеспечение и (или) возмещение расходов, связанных с созданием условий для показа национальных фильмов</t>
  </si>
  <si>
    <t>11 1 02 00500</t>
  </si>
  <si>
    <t>Подпрограмма "Организация и проведение мероприятий в сфере культуры"</t>
  </si>
  <si>
    <t>0801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</si>
  <si>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</si>
  <si>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</si>
  <si>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</si>
  <si>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</si>
  <si>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</si>
  <si>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Муниципальное казенное учреждение культуры "Кременковская библиотека" счет 030032V0220</t>
  </si>
  <si>
    <t>11 2 05 00080</t>
  </si>
  <si>
    <t>Приложение № 2 к решению Городской Думы Городского поселения "Город Кременки" "О внесении изменения в бюджет МО ГП "Город Кременки" на 2021 год и плановый период 2022 и 2023 годов"</t>
  </si>
  <si>
    <t>Стимулирование руководителей исполнительно-распределительных органов муниципальных образований</t>
  </si>
  <si>
    <t>51 0 02 00530</t>
  </si>
  <si>
    <t>Штрафы за нарушение законодательства о закупках и нарушение условий контрактов (договоров)</t>
  </si>
  <si>
    <t>853</t>
  </si>
  <si>
    <t>Реализация проектов развития общественной инфраструктуры муниципальных образований, основанных на местных инициативах</t>
  </si>
  <si>
    <t>Финансовое обеспечение и (или) возмещение расходов, связанных с созданием условий для показа национальных фильмов за счет средств Федерального фонда социальной и экономической поддержки отечественной кинематографии</t>
  </si>
  <si>
    <t>11 1 02 00510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</si>
  <si>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</si>
  <si>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1 01 02080 01 1000 110</t>
  </si>
  <si>
    <t>Уплата налогов, сборов и иных платежей</t>
  </si>
  <si>
    <t>850</t>
  </si>
  <si>
    <t>Прогноз поступления на 2021 год.</t>
  </si>
  <si>
    <t>Инициативные платежи</t>
  </si>
  <si>
    <t>Инициативные платежи, зачисляемые в бюджеты городских поселений</t>
  </si>
  <si>
    <t>1 17 15000 00 0000 000</t>
  </si>
  <si>
    <t>1 17 15030 13 0000 150</t>
  </si>
  <si>
    <t>Прочие дотации на поощрение муниципальных образований Калужской области - победителей регионального этапа конкурса</t>
  </si>
  <si>
    <t>2 02 19999 13 0441 150</t>
  </si>
  <si>
    <t>2 02 15000 00 0000 150</t>
  </si>
  <si>
    <t xml:space="preserve">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</si>
  <si>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2 02 29999 13 0258 150</t>
  </si>
  <si>
    <t>Прочие межбюджетные трансферты. передаваемые бюджетам городских поселений на обеспечение расходных обязательств муниципальный образований Калужской области</t>
  </si>
  <si>
    <t>2 02 49999 13 0444 150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</si>
  <si>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</si>
  <si>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Возврат остатков средств на обеспечение расходных обязательств муниципальных образований Калужской области, из бюджетов городских поселений</t>
  </si>
  <si>
    <t>2 19 00000 00 0000 000</t>
  </si>
  <si>
    <t>2 19 45160 13 0001 150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</si>
  <si>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</si>
  <si>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Обеспечение проведения выборов и референдумов</t>
  </si>
  <si>
    <t>01 07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</si>
  <si>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</si>
  <si>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Безвозмездные перечисления некоммерческим организациям и физическим лицам - производителям товаров, работ и услуг на производство</t>
  </si>
  <si>
    <t>810</t>
  </si>
  <si>
    <t>811</t>
  </si>
  <si>
    <t>Распределение бюджетных ассигнований местного бюджета по разделам, подразделам, целевым статьям (муниципальным программам и непрограмным направлениям деятельности) группам и подгруппам видов расходов классификации расходов бюджета на 2021 год</t>
  </si>
  <si>
    <t>Измененные бюджетные ассигнования 
на 2021 год</t>
  </si>
  <si>
    <t xml:space="preserve"> Реализация программ формирования современной городской среды (за счет средств областного бюджета)</t>
  </si>
  <si>
    <t>Основное мероприятие "Содердание территории ГП "Город Кременки"</t>
  </si>
  <si>
    <t>Распределение бюджетных ассигнований  местного бюджета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</si>
  <si>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 xml:space="preserve">Муниципальная  программа "Формирование современной городской среды" </t>
  </si>
  <si>
    <t>31 0 00 00000</t>
  </si>
  <si>
    <t>Приложение № 4 к решению Городской Думы Городского поселения "Город Кременки" "О внесении изменения в бюджет МО ГП "Город Кременки" на 2021 год и плановый период 2022 и 2023 годов"</t>
  </si>
  <si>
    <t>Приложение № 3 к решению Городской Думы Городского поселения "Город Кременки" "О внесении изменения в бюджет МО ГП "Город Кременки" на 2021 год и плановый период 2022 и 2023 годов"</t>
  </si>
  <si>
    <t>78 0 00 00150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</si>
</sst>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3">
    <font>
      <sz val="12"/>
      <name val="Times New Roman"/>
      <family val="0"/>
    </font>
    <font>
      <sz val="10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sz val="8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sz val="13"/>
      <name val="Times New Roman Cyr"/>
      <family val="0"/>
    </font>
    <font>
      <sz val="10"/>
      <name val="Times New Roman"/>
      <family val="1"/>
    </font>
    <font>
      <b/>
      <i/>
      <sz val="11"/>
      <name val="Times New Roman Cyr"/>
      <family val="0"/>
    </font>
    <font>
      <sz val="10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.5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sz val="8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5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8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5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" fontId="60" fillId="0" borderId="1">
      <alignment horizontal="center" vertical="top" shrinkToFit="1"/>
      <protection/>
    </xf>
    <xf numFmtId="49" fontId="60" fillId="0" borderId="1">
      <alignment horizontal="center" vertical="top" shrinkToFit="1"/>
      <protection/>
    </xf>
    <xf numFmtId="0" fontId="61" fillId="0" borderId="1">
      <alignment vertical="top" wrapText="1"/>
      <protection/>
    </xf>
    <xf numFmtId="0" fontId="60" fillId="0" borderId="1">
      <alignment horizontal="left" vertical="top" wrapText="1"/>
      <protection/>
    </xf>
    <xf numFmtId="0" fontId="62" fillId="0" borderId="2">
      <alignment horizontal="center" vertical="center" wrapText="1"/>
      <protection/>
    </xf>
    <xf numFmtId="0" fontId="61" fillId="0" borderId="1">
      <alignment vertical="top" wrapText="1"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3" fillId="26" borderId="3" applyNumberFormat="0" applyAlignment="0" applyProtection="0"/>
    <xf numFmtId="0" fontId="64" fillId="27" borderId="4" applyNumberFormat="0" applyAlignment="0" applyProtection="0"/>
    <xf numFmtId="0" fontId="65" fillId="27" borderId="3" applyNumberFormat="0" applyAlignment="0" applyProtection="0"/>
    <xf numFmtId="0" fontId="1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8" borderId="9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0" fillId="30" borderId="0">
      <alignment/>
      <protection/>
    </xf>
    <xf numFmtId="0" fontId="20" fillId="30" borderId="0">
      <alignment/>
      <protection/>
    </xf>
    <xf numFmtId="0" fontId="17" fillId="0" borderId="0">
      <alignment vertical="top" wrapText="1"/>
      <protection/>
    </xf>
    <xf numFmtId="0" fontId="19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2" borderId="10" applyNumberFormat="0" applyFont="0" applyAlignment="0" applyProtection="0"/>
    <xf numFmtId="0" fontId="58" fillId="32" borderId="10" applyNumberFormat="0" applyFont="0" applyAlignment="0" applyProtection="0"/>
    <xf numFmtId="9" fontId="0" fillId="0" borderId="0" applyFont="0" applyFill="0" applyBorder="0" applyAlignment="0" applyProtection="0"/>
    <xf numFmtId="0" fontId="75" fillId="0" borderId="11" applyNumberFormat="0" applyFill="0" applyAlignment="0" applyProtection="0"/>
    <xf numFmtId="0" fontId="7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horizontal="center" vertical="top"/>
      <protection/>
    </xf>
    <xf numFmtId="49" fontId="7" fillId="0" borderId="13" xfId="0" applyNumberFormat="1" applyFont="1" applyBorder="1" applyAlignment="1" applyProtection="1">
      <alignment vertical="top" wrapText="1"/>
      <protection/>
    </xf>
    <xf numFmtId="49" fontId="12" fillId="0" borderId="0" xfId="0" applyNumberFormat="1" applyFont="1" applyAlignment="1" applyProtection="1">
      <alignment wrapText="1"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" fillId="0" borderId="17" xfId="0" applyFont="1" applyBorder="1" applyAlignment="1" applyProtection="1">
      <alignment horizontal="center" vertical="top"/>
      <protection/>
    </xf>
    <xf numFmtId="0" fontId="12" fillId="0" borderId="18" xfId="0" applyFont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7" fillId="0" borderId="19" xfId="0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center" vertical="top"/>
      <protection/>
    </xf>
    <xf numFmtId="4" fontId="1" fillId="0" borderId="0" xfId="0" applyNumberFormat="1" applyFont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9" fontId="11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4" fontId="7" fillId="0" borderId="21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4" fontId="7" fillId="0" borderId="22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4" fontId="12" fillId="0" borderId="23" xfId="0" applyNumberFormat="1" applyFont="1" applyFill="1" applyBorder="1" applyAlignment="1" applyProtection="1">
      <alignment/>
      <protection/>
    </xf>
    <xf numFmtId="4" fontId="12" fillId="0" borderId="24" xfId="0" applyNumberFormat="1" applyFont="1" applyFill="1" applyBorder="1" applyAlignment="1" applyProtection="1">
      <alignment/>
      <protection/>
    </xf>
    <xf numFmtId="4" fontId="12" fillId="0" borderId="22" xfId="0" applyNumberFormat="1" applyFont="1" applyFill="1" applyBorder="1" applyAlignment="1" applyProtection="1">
      <alignment/>
      <protection/>
    </xf>
    <xf numFmtId="4" fontId="11" fillId="0" borderId="23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7" fillId="0" borderId="26" xfId="0" applyNumberFormat="1" applyFont="1" applyFill="1" applyBorder="1" applyAlignment="1" applyProtection="1">
      <alignment vertical="center"/>
      <protection/>
    </xf>
    <xf numFmtId="4" fontId="12" fillId="0" borderId="22" xfId="0" applyNumberFormat="1" applyFont="1" applyFill="1" applyBorder="1" applyAlignment="1" applyProtection="1">
      <alignment/>
      <protection locked="0"/>
    </xf>
    <xf numFmtId="4" fontId="12" fillId="0" borderId="23" xfId="0" applyNumberFormat="1" applyFont="1" applyFill="1" applyBorder="1" applyAlignment="1" applyProtection="1">
      <alignment/>
      <protection locked="0"/>
    </xf>
    <xf numFmtId="49" fontId="7" fillId="0" borderId="27" xfId="0" applyNumberFormat="1" applyFont="1" applyBorder="1" applyAlignment="1" applyProtection="1">
      <alignment vertical="top" wrapText="1"/>
      <protection/>
    </xf>
    <xf numFmtId="49" fontId="7" fillId="0" borderId="23" xfId="0" applyNumberFormat="1" applyFont="1" applyBorder="1" applyAlignment="1" applyProtection="1">
      <alignment vertical="top" wrapText="1"/>
      <protection/>
    </xf>
    <xf numFmtId="0" fontId="1" fillId="0" borderId="23" xfId="0" applyNumberFormat="1" applyFont="1" applyBorder="1" applyAlignment="1" applyProtection="1">
      <alignment vertical="top" wrapText="1"/>
      <protection/>
    </xf>
    <xf numFmtId="0" fontId="11" fillId="0" borderId="23" xfId="0" applyNumberFormat="1" applyFont="1" applyBorder="1" applyAlignment="1" applyProtection="1">
      <alignment vertical="top" wrapText="1"/>
      <protection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49" fontId="1" fillId="0" borderId="23" xfId="0" applyNumberFormat="1" applyFont="1" applyBorder="1" applyAlignment="1" applyProtection="1">
      <alignment vertical="top" wrapText="1"/>
      <protection/>
    </xf>
    <xf numFmtId="0" fontId="17" fillId="30" borderId="28" xfId="0" applyFont="1" applyFill="1" applyBorder="1" applyAlignment="1">
      <alignment horizontal="left" vertical="top" wrapText="1"/>
    </xf>
    <xf numFmtId="49" fontId="5" fillId="0" borderId="23" xfId="0" applyNumberFormat="1" applyFont="1" applyBorder="1" applyAlignment="1" applyProtection="1">
      <alignment vertical="top" wrapText="1"/>
      <protection/>
    </xf>
    <xf numFmtId="0" fontId="7" fillId="0" borderId="23" xfId="0" applyNumberFormat="1" applyFont="1" applyBorder="1" applyAlignment="1" applyProtection="1">
      <alignment vertical="top" wrapText="1"/>
      <protection/>
    </xf>
    <xf numFmtId="0" fontId="12" fillId="0" borderId="22" xfId="0" applyNumberFormat="1" applyFont="1" applyBorder="1" applyAlignment="1" applyProtection="1">
      <alignment vertical="top" wrapText="1"/>
      <protection/>
    </xf>
    <xf numFmtId="0" fontId="1" fillId="0" borderId="25" xfId="0" applyNumberFormat="1" applyFont="1" applyBorder="1" applyAlignment="1" applyProtection="1">
      <alignment vertical="top" wrapText="1"/>
      <protection/>
    </xf>
    <xf numFmtId="49" fontId="7" fillId="0" borderId="26" xfId="0" applyNumberFormat="1" applyFont="1" applyBorder="1" applyAlignment="1" applyProtection="1">
      <alignment vertical="center" wrapText="1"/>
      <protection/>
    </xf>
    <xf numFmtId="49" fontId="1" fillId="0" borderId="22" xfId="0" applyNumberFormat="1" applyFont="1" applyBorder="1" applyAlignment="1" applyProtection="1">
      <alignment vertical="top" wrapText="1"/>
      <protection/>
    </xf>
    <xf numFmtId="49" fontId="1" fillId="0" borderId="23" xfId="0" applyNumberFormat="1" applyFont="1" applyBorder="1" applyAlignment="1" applyProtection="1">
      <alignment vertical="center" wrapText="1"/>
      <protection/>
    </xf>
    <xf numFmtId="49" fontId="78" fillId="30" borderId="29" xfId="0" applyNumberFormat="1" applyFont="1" applyFill="1" applyBorder="1" applyAlignment="1">
      <alignment horizontal="center" vertical="top" shrinkToFit="1"/>
    </xf>
    <xf numFmtId="49" fontId="21" fillId="30" borderId="29" xfId="0" applyNumberFormat="1" applyFont="1" applyFill="1" applyBorder="1" applyAlignment="1">
      <alignment horizontal="center" vertical="top" shrinkToFit="1"/>
    </xf>
    <xf numFmtId="49" fontId="12" fillId="0" borderId="23" xfId="0" applyNumberFormat="1" applyFont="1" applyBorder="1" applyAlignment="1" applyProtection="1">
      <alignment vertical="top" wrapText="1"/>
      <protection/>
    </xf>
    <xf numFmtId="0" fontId="12" fillId="0" borderId="30" xfId="0" applyFont="1" applyBorder="1" applyAlignment="1" applyProtection="1">
      <alignment horizontal="center" vertical="top"/>
      <protection/>
    </xf>
    <xf numFmtId="49" fontId="1" fillId="0" borderId="31" xfId="0" applyNumberFormat="1" applyFont="1" applyBorder="1" applyAlignment="1" applyProtection="1">
      <alignment vertical="top" wrapText="1"/>
      <protection/>
    </xf>
    <xf numFmtId="4" fontId="7" fillId="0" borderId="2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top"/>
      <protection/>
    </xf>
    <xf numFmtId="49" fontId="7" fillId="0" borderId="23" xfId="0" applyNumberFormat="1" applyFont="1" applyFill="1" applyBorder="1" applyAlignment="1" applyProtection="1">
      <alignment vertical="top" wrapText="1"/>
      <protection/>
    </xf>
    <xf numFmtId="0" fontId="15" fillId="0" borderId="23" xfId="0" applyFont="1" applyFill="1" applyBorder="1" applyAlignment="1">
      <alignment horizontal="left" vertical="top" wrapText="1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7" fillId="0" borderId="32" xfId="0" applyNumberFormat="1" applyFont="1" applyBorder="1" applyAlignment="1" applyProtection="1">
      <alignment vertical="top" wrapText="1"/>
      <protection/>
    </xf>
    <xf numFmtId="0" fontId="1" fillId="0" borderId="32" xfId="0" applyNumberFormat="1" applyFont="1" applyBorder="1" applyAlignment="1" applyProtection="1">
      <alignment vertical="top" wrapText="1"/>
      <protection/>
    </xf>
    <xf numFmtId="0" fontId="11" fillId="0" borderId="32" xfId="0" applyNumberFormat="1" applyFont="1" applyBorder="1" applyAlignment="1" applyProtection="1">
      <alignment vertical="top" wrapText="1"/>
      <protection/>
    </xf>
    <xf numFmtId="0" fontId="15" fillId="0" borderId="32" xfId="0" applyFont="1" applyBorder="1" applyAlignment="1">
      <alignment horizontal="left" vertical="top" wrapText="1"/>
    </xf>
    <xf numFmtId="0" fontId="1" fillId="0" borderId="32" xfId="0" applyFont="1" applyBorder="1" applyAlignment="1" applyProtection="1">
      <alignment horizontal="left" vertical="top" wrapText="1"/>
      <protection/>
    </xf>
    <xf numFmtId="49" fontId="1" fillId="0" borderId="32" xfId="0" applyNumberFormat="1" applyFont="1" applyBorder="1" applyAlignment="1" applyProtection="1">
      <alignment vertical="top" wrapText="1"/>
      <protection/>
    </xf>
    <xf numFmtId="0" fontId="17" fillId="30" borderId="32" xfId="0" applyFont="1" applyFill="1" applyBorder="1" applyAlignment="1">
      <alignment horizontal="left" vertical="top" wrapText="1"/>
    </xf>
    <xf numFmtId="49" fontId="7" fillId="0" borderId="32" xfId="0" applyNumberFormat="1" applyFont="1" applyFill="1" applyBorder="1" applyAlignment="1" applyProtection="1">
      <alignment vertical="top" wrapText="1"/>
      <protection/>
    </xf>
    <xf numFmtId="0" fontId="15" fillId="0" borderId="32" xfId="0" applyFont="1" applyFill="1" applyBorder="1" applyAlignment="1">
      <alignment horizontal="left" vertical="top" wrapText="1"/>
    </xf>
    <xf numFmtId="49" fontId="5" fillId="0" borderId="32" xfId="0" applyNumberFormat="1" applyFont="1" applyBorder="1" applyAlignment="1" applyProtection="1">
      <alignment vertical="top" wrapText="1"/>
      <protection/>
    </xf>
    <xf numFmtId="0" fontId="7" fillId="0" borderId="32" xfId="0" applyNumberFormat="1" applyFont="1" applyBorder="1" applyAlignment="1" applyProtection="1">
      <alignment vertical="top" wrapText="1"/>
      <protection/>
    </xf>
    <xf numFmtId="0" fontId="12" fillId="0" borderId="32" xfId="0" applyNumberFormat="1" applyFont="1" applyBorder="1" applyAlignment="1" applyProtection="1">
      <alignment vertical="top" wrapText="1"/>
      <protection/>
    </xf>
    <xf numFmtId="49" fontId="1" fillId="0" borderId="32" xfId="0" applyNumberFormat="1" applyFont="1" applyBorder="1" applyAlignment="1" applyProtection="1">
      <alignment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49" fontId="8" fillId="0" borderId="32" xfId="0" applyNumberFormat="1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/>
      <protection/>
    </xf>
    <xf numFmtId="4" fontId="7" fillId="0" borderId="32" xfId="0" applyNumberFormat="1" applyFont="1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 vertical="top"/>
      <protection/>
    </xf>
    <xf numFmtId="0" fontId="1" fillId="0" borderId="32" xfId="0" applyFont="1" applyBorder="1" applyAlignment="1" applyProtection="1">
      <alignment horizontal="center" vertical="top"/>
      <protection/>
    </xf>
    <xf numFmtId="4" fontId="12" fillId="0" borderId="32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/>
      <protection/>
    </xf>
    <xf numFmtId="4" fontId="1" fillId="0" borderId="32" xfId="0" applyNumberFormat="1" applyFont="1" applyFill="1" applyBorder="1" applyAlignment="1" applyProtection="1">
      <alignment/>
      <protection/>
    </xf>
    <xf numFmtId="4" fontId="7" fillId="0" borderId="32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 horizontal="center" vertical="top"/>
      <protection/>
    </xf>
    <xf numFmtId="4" fontId="11" fillId="0" borderId="32" xfId="0" applyNumberFormat="1" applyFont="1" applyFill="1" applyBorder="1" applyAlignment="1" applyProtection="1">
      <alignment/>
      <protection/>
    </xf>
    <xf numFmtId="4" fontId="1" fillId="0" borderId="32" xfId="0" applyNumberFormat="1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Border="1" applyAlignment="1" applyProtection="1">
      <alignment vertical="center" wrapText="1"/>
      <protection/>
    </xf>
    <xf numFmtId="4" fontId="7" fillId="0" borderId="32" xfId="0" applyNumberFormat="1" applyFont="1" applyFill="1" applyBorder="1" applyAlignment="1" applyProtection="1">
      <alignment vertical="center"/>
      <protection/>
    </xf>
    <xf numFmtId="0" fontId="12" fillId="0" borderId="32" xfId="0" applyFont="1" applyBorder="1" applyAlignment="1" applyProtection="1">
      <alignment horizontal="center" vertical="top"/>
      <protection/>
    </xf>
    <xf numFmtId="4" fontId="12" fillId="0" borderId="32" xfId="0" applyNumberFormat="1" applyFont="1" applyFill="1" applyBorder="1" applyAlignment="1" applyProtection="1">
      <alignment/>
      <protection locked="0"/>
    </xf>
    <xf numFmtId="0" fontId="12" fillId="0" borderId="32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/>
    </xf>
    <xf numFmtId="4" fontId="12" fillId="34" borderId="32" xfId="0" applyNumberFormat="1" applyFont="1" applyFill="1" applyBorder="1" applyAlignment="1" applyProtection="1">
      <alignment/>
      <protection/>
    </xf>
    <xf numFmtId="4" fontId="7" fillId="34" borderId="32" xfId="0" applyNumberFormat="1" applyFont="1" applyFill="1" applyBorder="1" applyAlignment="1" applyProtection="1">
      <alignment/>
      <protection/>
    </xf>
    <xf numFmtId="4" fontId="12" fillId="34" borderId="32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79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 applyProtection="1">
      <alignment/>
      <protection/>
    </xf>
    <xf numFmtId="0" fontId="12" fillId="0" borderId="32" xfId="0" applyFont="1" applyFill="1" applyBorder="1" applyAlignment="1" applyProtection="1">
      <alignment horizontal="center" vertical="top"/>
      <protection/>
    </xf>
    <xf numFmtId="0" fontId="1" fillId="34" borderId="32" xfId="0" applyFont="1" applyFill="1" applyBorder="1" applyAlignment="1" applyProtection="1">
      <alignment horizontal="center" vertical="top"/>
      <protection/>
    </xf>
    <xf numFmtId="0" fontId="12" fillId="0" borderId="32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vertical="top" wrapText="1"/>
    </xf>
    <xf numFmtId="0" fontId="1" fillId="34" borderId="32" xfId="0" applyFont="1" applyFill="1" applyBorder="1" applyAlignment="1">
      <alignment horizontal="center" vertical="top"/>
    </xf>
    <xf numFmtId="0" fontId="22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4" fontId="12" fillId="0" borderId="32" xfId="0" applyNumberFormat="1" applyFont="1" applyBorder="1" applyAlignment="1" applyProtection="1">
      <alignment/>
      <protection/>
    </xf>
    <xf numFmtId="0" fontId="15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wrapText="1"/>
    </xf>
    <xf numFmtId="0" fontId="27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8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wrapText="1"/>
    </xf>
    <xf numFmtId="4" fontId="28" fillId="0" borderId="32" xfId="0" applyNumberFormat="1" applyFont="1" applyFill="1" applyBorder="1" applyAlignment="1">
      <alignment horizontal="right" wrapText="1"/>
    </xf>
    <xf numFmtId="4" fontId="15" fillId="0" borderId="0" xfId="0" applyNumberFormat="1" applyFont="1" applyAlignment="1">
      <alignment/>
    </xf>
    <xf numFmtId="0" fontId="0" fillId="0" borderId="32" xfId="0" applyFont="1" applyFill="1" applyBorder="1" applyAlignment="1">
      <alignment vertical="center" wrapText="1"/>
    </xf>
    <xf numFmtId="49" fontId="0" fillId="0" borderId="32" xfId="0" applyNumberFormat="1" applyFont="1" applyFill="1" applyBorder="1" applyAlignment="1">
      <alignment horizontal="center" wrapText="1"/>
    </xf>
    <xf numFmtId="0" fontId="28" fillId="0" borderId="32" xfId="0" applyFont="1" applyFill="1" applyBorder="1" applyAlignment="1">
      <alignment vertical="center" wrapText="1"/>
    </xf>
    <xf numFmtId="49" fontId="28" fillId="0" borderId="32" xfId="0" applyNumberFormat="1" applyFont="1" applyFill="1" applyBorder="1" applyAlignment="1">
      <alignment horizontal="center" wrapText="1"/>
    </xf>
    <xf numFmtId="0" fontId="0" fillId="0" borderId="32" xfId="0" applyFont="1" applyBorder="1" applyAlignment="1">
      <alignment vertical="center" wrapText="1"/>
    </xf>
    <xf numFmtId="4" fontId="0" fillId="0" borderId="32" xfId="0" applyNumberFormat="1" applyFont="1" applyFill="1" applyBorder="1" applyAlignment="1">
      <alignment horizontal="right" wrapText="1"/>
    </xf>
    <xf numFmtId="49" fontId="0" fillId="0" borderId="32" xfId="0" applyNumberFormat="1" applyFont="1" applyBorder="1" applyAlignment="1">
      <alignment horizontal="center" wrapText="1"/>
    </xf>
    <xf numFmtId="4" fontId="15" fillId="0" borderId="0" xfId="0" applyNumberFormat="1" applyFont="1" applyAlignment="1">
      <alignment wrapText="1"/>
    </xf>
    <xf numFmtId="0" fontId="15" fillId="0" borderId="32" xfId="0" applyFont="1" applyBorder="1" applyAlignment="1">
      <alignment vertical="center" wrapText="1"/>
    </xf>
    <xf numFmtId="49" fontId="0" fillId="34" borderId="32" xfId="0" applyNumberFormat="1" applyFont="1" applyFill="1" applyBorder="1" applyAlignment="1">
      <alignment horizontal="center" wrapText="1"/>
    </xf>
    <xf numFmtId="4" fontId="0" fillId="34" borderId="32" xfId="0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9" fillId="0" borderId="32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0" fillId="35" borderId="32" xfId="0" applyFont="1" applyFill="1" applyBorder="1" applyAlignment="1">
      <alignment horizontal="left" wrapText="1"/>
    </xf>
    <xf numFmtId="0" fontId="30" fillId="35" borderId="32" xfId="0" applyFont="1" applyFill="1" applyBorder="1" applyAlignment="1">
      <alignment horizontal="center" wrapText="1"/>
    </xf>
    <xf numFmtId="0" fontId="0" fillId="35" borderId="32" xfId="0" applyFont="1" applyFill="1" applyBorder="1" applyAlignment="1">
      <alignment wrapText="1"/>
    </xf>
    <xf numFmtId="49" fontId="80" fillId="34" borderId="32" xfId="0" applyNumberFormat="1" applyFont="1" applyFill="1" applyBorder="1" applyAlignment="1">
      <alignment horizontal="center" wrapText="1"/>
    </xf>
    <xf numFmtId="0" fontId="15" fillId="0" borderId="32" xfId="0" applyFont="1" applyBorder="1" applyAlignment="1">
      <alignment horizontal="left" wrapText="1"/>
    </xf>
    <xf numFmtId="0" fontId="0" fillId="34" borderId="32" xfId="0" applyFont="1" applyFill="1" applyBorder="1" applyAlignment="1">
      <alignment horizontal="center" wrapText="1"/>
    </xf>
    <xf numFmtId="0" fontId="30" fillId="34" borderId="32" xfId="0" applyFont="1" applyFill="1" applyBorder="1" applyAlignment="1">
      <alignment horizontal="center" wrapText="1"/>
    </xf>
    <xf numFmtId="0" fontId="15" fillId="0" borderId="32" xfId="0" applyFont="1" applyBorder="1" applyAlignment="1">
      <alignment wrapText="1"/>
    </xf>
    <xf numFmtId="49" fontId="30" fillId="35" borderId="32" xfId="0" applyNumberFormat="1" applyFont="1" applyFill="1" applyBorder="1" applyAlignment="1">
      <alignment horizontal="center" wrapText="1"/>
    </xf>
    <xf numFmtId="0" fontId="0" fillId="34" borderId="32" xfId="0" applyFont="1" applyFill="1" applyBorder="1" applyAlignment="1">
      <alignment vertical="center" wrapText="1"/>
    </xf>
    <xf numFmtId="49" fontId="30" fillId="0" borderId="32" xfId="0" applyNumberFormat="1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left" wrapText="1"/>
    </xf>
    <xf numFmtId="0" fontId="30" fillId="0" borderId="32" xfId="0" applyFont="1" applyFill="1" applyBorder="1" applyAlignment="1">
      <alignment horizontal="center" wrapText="1"/>
    </xf>
    <xf numFmtId="0" fontId="30" fillId="0" borderId="32" xfId="0" applyFont="1" applyFill="1" applyBorder="1" applyAlignment="1">
      <alignment horizontal="left" wrapText="1"/>
    </xf>
    <xf numFmtId="0" fontId="15" fillId="34" borderId="32" xfId="0" applyFont="1" applyFill="1" applyBorder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25" fillId="0" borderId="32" xfId="0" applyFont="1" applyBorder="1" applyAlignment="1">
      <alignment vertical="center" wrapText="1"/>
    </xf>
    <xf numFmtId="49" fontId="28" fillId="34" borderId="32" xfId="0" applyNumberFormat="1" applyFont="1" applyFill="1" applyBorder="1" applyAlignment="1">
      <alignment horizontal="center" wrapText="1"/>
    </xf>
    <xf numFmtId="49" fontId="31" fillId="34" borderId="32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/>
    </xf>
    <xf numFmtId="0" fontId="0" fillId="0" borderId="32" xfId="0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right" wrapText="1"/>
    </xf>
    <xf numFmtId="4" fontId="28" fillId="0" borderId="32" xfId="0" applyNumberFormat="1" applyFont="1" applyFill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81" fillId="34" borderId="32" xfId="38" applyFont="1" applyFill="1" applyBorder="1">
      <alignment vertical="top" wrapText="1"/>
      <protection/>
    </xf>
    <xf numFmtId="0" fontId="28" fillId="34" borderId="32" xfId="0" applyFont="1" applyFill="1" applyBorder="1" applyAlignment="1">
      <alignment vertical="center" wrapText="1"/>
    </xf>
    <xf numFmtId="49" fontId="28" fillId="0" borderId="32" xfId="0" applyNumberFormat="1" applyFont="1" applyBorder="1" applyAlignment="1">
      <alignment horizontal="center" wrapText="1"/>
    </xf>
    <xf numFmtId="4" fontId="28" fillId="0" borderId="32" xfId="0" applyNumberFormat="1" applyFont="1" applyBorder="1" applyAlignment="1">
      <alignment horizontal="right" wrapText="1"/>
    </xf>
    <xf numFmtId="0" fontId="28" fillId="0" borderId="32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Fill="1" applyAlignment="1">
      <alignment wrapText="1"/>
    </xf>
    <xf numFmtId="0" fontId="15" fillId="0" borderId="32" xfId="0" applyFont="1" applyFill="1" applyBorder="1" applyAlignment="1">
      <alignment wrapText="1"/>
    </xf>
    <xf numFmtId="0" fontId="82" fillId="0" borderId="32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35" borderId="32" xfId="61" applyFont="1" applyFill="1" applyBorder="1" applyAlignment="1">
      <alignment horizontal="left" wrapText="1"/>
      <protection/>
    </xf>
    <xf numFmtId="49" fontId="32" fillId="34" borderId="32" xfId="0" applyNumberFormat="1" applyFont="1" applyFill="1" applyBorder="1" applyAlignment="1">
      <alignment horizontal="center" wrapText="1"/>
    </xf>
    <xf numFmtId="49" fontId="15" fillId="34" borderId="32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right"/>
    </xf>
    <xf numFmtId="0" fontId="15" fillId="0" borderId="32" xfId="0" applyFont="1" applyFill="1" applyBorder="1" applyAlignment="1">
      <alignment horizontal="center" wrapText="1"/>
    </xf>
    <xf numFmtId="0" fontId="28" fillId="35" borderId="32" xfId="0" applyFont="1" applyFill="1" applyBorder="1" applyAlignment="1">
      <alignment horizontal="left" wrapText="1"/>
    </xf>
    <xf numFmtId="49" fontId="33" fillId="35" borderId="32" xfId="0" applyNumberFormat="1" applyFont="1" applyFill="1" applyBorder="1" applyAlignment="1">
      <alignment horizontal="center" wrapText="1"/>
    </xf>
    <xf numFmtId="0" fontId="28" fillId="0" borderId="32" xfId="0" applyFont="1" applyBorder="1" applyAlignment="1">
      <alignment wrapText="1"/>
    </xf>
    <xf numFmtId="4" fontId="15" fillId="0" borderId="0" xfId="0" applyNumberFormat="1" applyFont="1" applyFill="1" applyAlignment="1">
      <alignment/>
    </xf>
    <xf numFmtId="4" fontId="28" fillId="34" borderId="32" xfId="0" applyNumberFormat="1" applyFont="1" applyFill="1" applyBorder="1" applyAlignment="1">
      <alignment horizontal="right" wrapText="1"/>
    </xf>
    <xf numFmtId="0" fontId="34" fillId="35" borderId="32" xfId="0" applyFont="1" applyFill="1" applyBorder="1" applyAlignment="1">
      <alignment horizontal="center" wrapText="1"/>
    </xf>
    <xf numFmtId="49" fontId="29" fillId="34" borderId="32" xfId="0" applyNumberFormat="1" applyFont="1" applyFill="1" applyBorder="1" applyAlignment="1">
      <alignment horizontal="center" wrapText="1"/>
    </xf>
    <xf numFmtId="0" fontId="0" fillId="34" borderId="32" xfId="0" applyFont="1" applyFill="1" applyBorder="1" applyAlignment="1">
      <alignment horizontal="left" wrapText="1"/>
    </xf>
    <xf numFmtId="49" fontId="30" fillId="34" borderId="32" xfId="0" applyNumberFormat="1" applyFont="1" applyFill="1" applyBorder="1" applyAlignment="1">
      <alignment horizontal="center" wrapText="1"/>
    </xf>
    <xf numFmtId="0" fontId="0" fillId="34" borderId="32" xfId="61" applyFont="1" applyFill="1" applyBorder="1" applyAlignment="1">
      <alignment horizontal="left" wrapText="1"/>
      <protection/>
    </xf>
    <xf numFmtId="0" fontId="30" fillId="34" borderId="32" xfId="61" applyFont="1" applyFill="1" applyBorder="1" applyAlignment="1">
      <alignment horizontal="center" wrapText="1"/>
      <protection/>
    </xf>
    <xf numFmtId="0" fontId="15" fillId="34" borderId="32" xfId="0" applyFont="1" applyFill="1" applyBorder="1" applyAlignment="1">
      <alignment vertical="center" wrapText="1"/>
    </xf>
    <xf numFmtId="0" fontId="0" fillId="34" borderId="32" xfId="0" applyFont="1" applyFill="1" applyBorder="1" applyAlignment="1">
      <alignment horizontal="left" vertical="center" wrapText="1"/>
    </xf>
    <xf numFmtId="4" fontId="28" fillId="34" borderId="32" xfId="0" applyNumberFormat="1" applyFont="1" applyFill="1" applyBorder="1" applyAlignment="1">
      <alignment/>
    </xf>
    <xf numFmtId="4" fontId="0" fillId="34" borderId="32" xfId="0" applyNumberFormat="1" applyFont="1" applyFill="1" applyBorder="1" applyAlignment="1">
      <alignment/>
    </xf>
    <xf numFmtId="0" fontId="0" fillId="34" borderId="32" xfId="0" applyFont="1" applyFill="1" applyBorder="1" applyAlignment="1">
      <alignment wrapText="1"/>
    </xf>
    <xf numFmtId="0" fontId="0" fillId="5" borderId="32" xfId="0" applyFont="1" applyFill="1" applyBorder="1" applyAlignment="1">
      <alignment vertical="center" wrapText="1"/>
    </xf>
    <xf numFmtId="49" fontId="0" fillId="5" borderId="32" xfId="0" applyNumberFormat="1" applyFont="1" applyFill="1" applyBorder="1" applyAlignment="1">
      <alignment horizontal="center" wrapText="1"/>
    </xf>
    <xf numFmtId="4" fontId="0" fillId="5" borderId="32" xfId="0" applyNumberFormat="1" applyFont="1" applyFill="1" applyBorder="1" applyAlignment="1">
      <alignment horizontal="right" wrapText="1"/>
    </xf>
    <xf numFmtId="0" fontId="0" fillId="5" borderId="32" xfId="0" applyFont="1" applyFill="1" applyBorder="1" applyAlignment="1">
      <alignment horizontal="left" wrapTex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49" fontId="5" fillId="0" borderId="36" xfId="0" applyNumberFormat="1" applyFont="1" applyBorder="1" applyAlignment="1" applyProtection="1">
      <alignment horizontal="center" vertical="center"/>
      <protection/>
    </xf>
    <xf numFmtId="49" fontId="5" fillId="0" borderId="37" xfId="0" applyNumberFormat="1" applyFont="1" applyBorder="1" applyAlignment="1" applyProtection="1">
      <alignment horizontal="center" vertical="center"/>
      <protection/>
    </xf>
    <xf numFmtId="49" fontId="7" fillId="0" borderId="38" xfId="0" applyNumberFormat="1" applyFont="1" applyBorder="1" applyAlignment="1" applyProtection="1">
      <alignment horizontal="center" vertical="center" wrapText="1"/>
      <protection/>
    </xf>
    <xf numFmtId="49" fontId="7" fillId="0" borderId="39" xfId="0" applyNumberFormat="1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7" fillId="0" borderId="32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34" borderId="32" xfId="0" applyFont="1" applyFill="1" applyBorder="1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9" xfId="34"/>
    <cellStyle name="xl37" xfId="35"/>
    <cellStyle name="xl39" xfId="36"/>
    <cellStyle name="xl44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_2014 г.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1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21.75390625" style="1" customWidth="1"/>
    <col min="2" max="2" width="83.625" style="25" customWidth="1"/>
    <col min="3" max="3" width="14.75390625" style="1" customWidth="1"/>
    <col min="4" max="4" width="9.00390625" style="1" customWidth="1"/>
    <col min="5" max="5" width="12.375" style="1" bestFit="1" customWidth="1"/>
    <col min="6" max="16384" width="9.00390625" style="1" customWidth="1"/>
  </cols>
  <sheetData>
    <row r="1" ht="15.75" customHeight="1" hidden="1">
      <c r="B1" s="2"/>
    </row>
    <row r="2" ht="15.75" customHeight="1" hidden="1">
      <c r="B2" s="2"/>
    </row>
    <row r="3" ht="15.75" customHeight="1" hidden="1">
      <c r="B3" s="2"/>
    </row>
    <row r="4" spans="1:3" ht="20.25">
      <c r="A4" s="227" t="s">
        <v>90</v>
      </c>
      <c r="B4" s="227"/>
      <c r="C4" s="227"/>
    </row>
    <row r="5" spans="1:3" ht="16.5" customHeight="1">
      <c r="A5" s="228" t="s">
        <v>91</v>
      </c>
      <c r="B5" s="228"/>
      <c r="C5" s="228"/>
    </row>
    <row r="6" spans="1:3" ht="16.5" customHeight="1" thickBot="1">
      <c r="A6" s="229" t="s">
        <v>154</v>
      </c>
      <c r="B6" s="229"/>
      <c r="C6" s="229"/>
    </row>
    <row r="7" spans="1:3" ht="16.5" customHeight="1">
      <c r="A7" s="230" t="s">
        <v>0</v>
      </c>
      <c r="B7" s="232" t="s">
        <v>1</v>
      </c>
      <c r="C7" s="234" t="s">
        <v>77</v>
      </c>
    </row>
    <row r="8" spans="1:3" ht="40.5" customHeight="1" thickBot="1">
      <c r="A8" s="231"/>
      <c r="B8" s="233"/>
      <c r="C8" s="235"/>
    </row>
    <row r="9" spans="1:3" s="6" customFormat="1" ht="12" thickBot="1">
      <c r="A9" s="3">
        <v>1</v>
      </c>
      <c r="B9" s="4" t="s">
        <v>2</v>
      </c>
      <c r="C9" s="5" t="s">
        <v>3</v>
      </c>
    </row>
    <row r="10" spans="1:5" s="7" customFormat="1" ht="15.75">
      <c r="A10" s="26" t="s">
        <v>4</v>
      </c>
      <c r="B10" s="56" t="s">
        <v>5</v>
      </c>
      <c r="C10" s="44">
        <f>SUM(C11+C30+C40+C62+C68)+C53+C22+C37+C65+C16</f>
        <v>27300000</v>
      </c>
      <c r="E10" s="39"/>
    </row>
    <row r="11" spans="1:5" s="8" customFormat="1" ht="15.75">
      <c r="A11" s="27" t="s">
        <v>6</v>
      </c>
      <c r="B11" s="57" t="s">
        <v>7</v>
      </c>
      <c r="C11" s="45">
        <f>C12</f>
        <v>5300000</v>
      </c>
      <c r="D11" s="40"/>
      <c r="E11" s="39"/>
    </row>
    <row r="12" spans="1:3" s="9" customFormat="1" ht="16.5">
      <c r="A12" s="29" t="s">
        <v>10</v>
      </c>
      <c r="B12" s="58" t="s">
        <v>8</v>
      </c>
      <c r="C12" s="46">
        <f>C13+C14+C15</f>
        <v>5300000</v>
      </c>
    </row>
    <row r="13" spans="1:3" s="9" customFormat="1" ht="38.25">
      <c r="A13" s="29" t="s">
        <v>11</v>
      </c>
      <c r="B13" s="58" t="s">
        <v>12</v>
      </c>
      <c r="C13" s="46">
        <v>5262000</v>
      </c>
    </row>
    <row r="14" spans="1:3" s="9" customFormat="1" ht="51">
      <c r="A14" s="29" t="s">
        <v>13</v>
      </c>
      <c r="B14" s="58" t="s">
        <v>14</v>
      </c>
      <c r="C14" s="46">
        <v>11000</v>
      </c>
    </row>
    <row r="15" spans="1:3" s="9" customFormat="1" ht="25.5">
      <c r="A15" s="29" t="s">
        <v>78</v>
      </c>
      <c r="B15" s="58" t="s">
        <v>15</v>
      </c>
      <c r="C15" s="46">
        <v>27000</v>
      </c>
    </row>
    <row r="16" spans="1:3" s="9" customFormat="1" ht="18.75" customHeight="1">
      <c r="A16" s="27" t="s">
        <v>81</v>
      </c>
      <c r="B16" s="59" t="s">
        <v>82</v>
      </c>
      <c r="C16" s="45">
        <f>C17</f>
        <v>200000</v>
      </c>
    </row>
    <row r="17" spans="1:3" s="9" customFormat="1" ht="16.5">
      <c r="A17" s="29" t="s">
        <v>83</v>
      </c>
      <c r="B17" s="58" t="s">
        <v>84</v>
      </c>
      <c r="C17" s="46">
        <f>C18+C19+C20+C21</f>
        <v>200000</v>
      </c>
    </row>
    <row r="18" spans="1:3" s="9" customFormat="1" ht="38.25">
      <c r="A18" s="29" t="s">
        <v>148</v>
      </c>
      <c r="B18" s="58" t="s">
        <v>85</v>
      </c>
      <c r="C18" s="46">
        <v>60073.76</v>
      </c>
    </row>
    <row r="19" spans="1:3" s="9" customFormat="1" ht="38.25">
      <c r="A19" s="29" t="s">
        <v>149</v>
      </c>
      <c r="B19" s="58" t="s">
        <v>86</v>
      </c>
      <c r="C19" s="46">
        <v>2241.95</v>
      </c>
    </row>
    <row r="20" spans="1:3" s="9" customFormat="1" ht="38.25">
      <c r="A20" s="29" t="s">
        <v>150</v>
      </c>
      <c r="B20" s="58" t="s">
        <v>87</v>
      </c>
      <c r="C20" s="46">
        <v>135142.41</v>
      </c>
    </row>
    <row r="21" spans="1:3" s="9" customFormat="1" ht="38.25">
      <c r="A21" s="29" t="s">
        <v>151</v>
      </c>
      <c r="B21" s="58" t="s">
        <v>88</v>
      </c>
      <c r="C21" s="46">
        <v>2541.88</v>
      </c>
    </row>
    <row r="22" spans="1:3" s="11" customFormat="1" ht="16.5">
      <c r="A22" s="27" t="s">
        <v>16</v>
      </c>
      <c r="B22" s="57" t="s">
        <v>9</v>
      </c>
      <c r="C22" s="45">
        <f>C23</f>
        <v>6500000</v>
      </c>
    </row>
    <row r="23" spans="1:3" s="9" customFormat="1" ht="16.5">
      <c r="A23" s="29" t="s">
        <v>17</v>
      </c>
      <c r="B23" s="58" t="s">
        <v>18</v>
      </c>
      <c r="C23" s="47">
        <f>C24+C26+C28</f>
        <v>6500000</v>
      </c>
    </row>
    <row r="24" spans="1:3" s="12" customFormat="1" ht="16.5">
      <c r="A24" s="29" t="s">
        <v>19</v>
      </c>
      <c r="B24" s="58" t="s">
        <v>20</v>
      </c>
      <c r="C24" s="46">
        <f>C25</f>
        <v>4500000</v>
      </c>
    </row>
    <row r="25" spans="1:3" s="12" customFormat="1" ht="16.5">
      <c r="A25" s="17" t="s">
        <v>21</v>
      </c>
      <c r="B25" s="58" t="s">
        <v>20</v>
      </c>
      <c r="C25" s="46">
        <v>4500000</v>
      </c>
    </row>
    <row r="26" spans="1:3" s="12" customFormat="1" ht="25.5">
      <c r="A26" s="17" t="s">
        <v>22</v>
      </c>
      <c r="B26" s="60" t="s">
        <v>23</v>
      </c>
      <c r="C26" s="48">
        <f>C27</f>
        <v>1000000</v>
      </c>
    </row>
    <row r="27" spans="1:3" s="12" customFormat="1" ht="38.25">
      <c r="A27" s="17" t="s">
        <v>152</v>
      </c>
      <c r="B27" s="60" t="s">
        <v>101</v>
      </c>
      <c r="C27" s="48">
        <v>1000000</v>
      </c>
    </row>
    <row r="28" spans="1:3" s="12" customFormat="1" ht="25.5">
      <c r="A28" s="17" t="s">
        <v>80</v>
      </c>
      <c r="B28" s="43" t="s">
        <v>102</v>
      </c>
      <c r="C28" s="48">
        <f>C29</f>
        <v>1000000</v>
      </c>
    </row>
    <row r="29" spans="1:3" s="12" customFormat="1" ht="25.5">
      <c r="A29" s="17" t="s">
        <v>79</v>
      </c>
      <c r="B29" s="43" t="s">
        <v>102</v>
      </c>
      <c r="C29" s="48">
        <v>1000000</v>
      </c>
    </row>
    <row r="30" spans="1:3" s="13" customFormat="1" ht="14.25">
      <c r="A30" s="27" t="s">
        <v>24</v>
      </c>
      <c r="B30" s="57" t="s">
        <v>25</v>
      </c>
      <c r="C30" s="45">
        <f>C31+C33+C35</f>
        <v>11150000</v>
      </c>
    </row>
    <row r="31" spans="1:3" s="14" customFormat="1" ht="15">
      <c r="A31" s="29" t="s">
        <v>26</v>
      </c>
      <c r="B31" s="43" t="s">
        <v>27</v>
      </c>
      <c r="C31" s="48">
        <f>C32</f>
        <v>650000</v>
      </c>
    </row>
    <row r="32" spans="1:3" s="14" customFormat="1" ht="25.5">
      <c r="A32" s="29" t="s">
        <v>153</v>
      </c>
      <c r="B32" s="43" t="s">
        <v>103</v>
      </c>
      <c r="C32" s="48">
        <v>650000</v>
      </c>
    </row>
    <row r="33" spans="1:3" s="14" customFormat="1" ht="15">
      <c r="A33" s="31" t="s">
        <v>145</v>
      </c>
      <c r="B33" s="43" t="s">
        <v>104</v>
      </c>
      <c r="C33" s="48">
        <f>C34</f>
        <v>9500000</v>
      </c>
    </row>
    <row r="34" spans="1:3" s="14" customFormat="1" ht="25.5">
      <c r="A34" s="31" t="s">
        <v>105</v>
      </c>
      <c r="B34" s="43" t="s">
        <v>106</v>
      </c>
      <c r="C34" s="48">
        <v>9500000</v>
      </c>
    </row>
    <row r="35" spans="1:3" s="14" customFormat="1" ht="15">
      <c r="A35" s="31" t="s">
        <v>107</v>
      </c>
      <c r="B35" s="43" t="s">
        <v>108</v>
      </c>
      <c r="C35" s="48">
        <f>C36</f>
        <v>1000000</v>
      </c>
    </row>
    <row r="36" spans="1:3" s="14" customFormat="1" ht="25.5">
      <c r="A36" s="31" t="s">
        <v>109</v>
      </c>
      <c r="B36" s="43" t="s">
        <v>110</v>
      </c>
      <c r="C36" s="48">
        <v>1000000</v>
      </c>
    </row>
    <row r="37" spans="1:3" s="15" customFormat="1" ht="15">
      <c r="A37" s="27" t="s">
        <v>28</v>
      </c>
      <c r="B37" s="57" t="s">
        <v>29</v>
      </c>
      <c r="C37" s="45">
        <f>C38</f>
        <v>40000</v>
      </c>
    </row>
    <row r="38" spans="1:3" s="14" customFormat="1" ht="31.5" customHeight="1">
      <c r="A38" s="29" t="s">
        <v>30</v>
      </c>
      <c r="B38" s="61" t="s">
        <v>33</v>
      </c>
      <c r="C38" s="50">
        <f>C39</f>
        <v>40000</v>
      </c>
    </row>
    <row r="39" spans="1:3" s="14" customFormat="1" ht="38.25">
      <c r="A39" s="29" t="s">
        <v>31</v>
      </c>
      <c r="B39" s="62" t="s">
        <v>32</v>
      </c>
      <c r="C39" s="50">
        <v>40000</v>
      </c>
    </row>
    <row r="40" spans="1:3" s="15" customFormat="1" ht="28.5">
      <c r="A40" s="27" t="s">
        <v>34</v>
      </c>
      <c r="B40" s="57" t="s">
        <v>35</v>
      </c>
      <c r="C40" s="76">
        <f>C41+C48+C50</f>
        <v>3000000</v>
      </c>
    </row>
    <row r="41" spans="1:3" s="6" customFormat="1" ht="38.25">
      <c r="A41" s="29" t="s">
        <v>36</v>
      </c>
      <c r="B41" s="63" t="s">
        <v>41</v>
      </c>
      <c r="C41" s="46">
        <f>C42+C44+C46</f>
        <v>2580795</v>
      </c>
    </row>
    <row r="42" spans="1:3" s="6" customFormat="1" ht="25.5">
      <c r="A42" s="31" t="s">
        <v>37</v>
      </c>
      <c r="B42" s="63" t="s">
        <v>42</v>
      </c>
      <c r="C42" s="46">
        <f>C43</f>
        <v>891620</v>
      </c>
    </row>
    <row r="43" spans="1:3" s="6" customFormat="1" ht="38.25">
      <c r="A43" s="29" t="s">
        <v>113</v>
      </c>
      <c r="B43" s="63" t="s">
        <v>114</v>
      </c>
      <c r="C43" s="46">
        <v>891620</v>
      </c>
    </row>
    <row r="44" spans="1:3" s="6" customFormat="1" ht="38.25">
      <c r="A44" s="29" t="s">
        <v>38</v>
      </c>
      <c r="B44" s="63" t="s">
        <v>43</v>
      </c>
      <c r="C44" s="46">
        <f>C45</f>
        <v>857872</v>
      </c>
    </row>
    <row r="45" spans="1:3" s="6" customFormat="1" ht="38.25">
      <c r="A45" s="29" t="s">
        <v>115</v>
      </c>
      <c r="B45" s="63" t="s">
        <v>116</v>
      </c>
      <c r="C45" s="46">
        <v>857872</v>
      </c>
    </row>
    <row r="46" spans="1:3" s="6" customFormat="1" ht="38.25">
      <c r="A46" s="29" t="s">
        <v>39</v>
      </c>
      <c r="B46" s="63" t="s">
        <v>44</v>
      </c>
      <c r="C46" s="46">
        <f>C47</f>
        <v>831303</v>
      </c>
    </row>
    <row r="47" spans="1:3" s="6" customFormat="1" ht="38.25">
      <c r="A47" s="31" t="s">
        <v>117</v>
      </c>
      <c r="B47" s="61" t="s">
        <v>118</v>
      </c>
      <c r="C47" s="46">
        <v>831303</v>
      </c>
    </row>
    <row r="48" spans="1:3" s="6" customFormat="1" ht="15">
      <c r="A48" s="29" t="s">
        <v>45</v>
      </c>
      <c r="B48" s="61" t="s">
        <v>40</v>
      </c>
      <c r="C48" s="46">
        <f>C49</f>
        <v>10000</v>
      </c>
    </row>
    <row r="49" spans="1:3" s="6" customFormat="1" ht="25.5">
      <c r="A49" s="29" t="s">
        <v>119</v>
      </c>
      <c r="B49" s="61" t="s">
        <v>120</v>
      </c>
      <c r="C49" s="46">
        <v>10000</v>
      </c>
    </row>
    <row r="50" spans="1:3" s="6" customFormat="1" ht="38.25">
      <c r="A50" s="29" t="s">
        <v>92</v>
      </c>
      <c r="B50" s="61" t="s">
        <v>94</v>
      </c>
      <c r="C50" s="46">
        <f>C51</f>
        <v>409205</v>
      </c>
    </row>
    <row r="51" spans="1:3" s="6" customFormat="1" ht="38.25">
      <c r="A51" s="29" t="s">
        <v>93</v>
      </c>
      <c r="B51" s="61" t="s">
        <v>95</v>
      </c>
      <c r="C51" s="46">
        <f>C52</f>
        <v>409205</v>
      </c>
    </row>
    <row r="52" spans="1:3" s="6" customFormat="1" ht="38.25">
      <c r="A52" s="29" t="s">
        <v>111</v>
      </c>
      <c r="B52" s="61" t="s">
        <v>112</v>
      </c>
      <c r="C52" s="46">
        <v>409205</v>
      </c>
    </row>
    <row r="53" spans="1:3" s="16" customFormat="1" ht="14.25">
      <c r="A53" s="77" t="s">
        <v>46</v>
      </c>
      <c r="B53" s="78" t="s">
        <v>47</v>
      </c>
      <c r="C53" s="45">
        <f>C54+C57+C60</f>
        <v>1000000</v>
      </c>
    </row>
    <row r="54" spans="1:3" s="6" customFormat="1" ht="38.25">
      <c r="A54" s="31" t="s">
        <v>48</v>
      </c>
      <c r="B54" s="79" t="s">
        <v>121</v>
      </c>
      <c r="C54" s="46">
        <f>C55</f>
        <v>0</v>
      </c>
    </row>
    <row r="55" spans="1:3" s="6" customFormat="1" ht="51">
      <c r="A55" s="31" t="s">
        <v>122</v>
      </c>
      <c r="B55" s="79" t="s">
        <v>123</v>
      </c>
      <c r="C55" s="46">
        <f>C56</f>
        <v>0</v>
      </c>
    </row>
    <row r="56" spans="1:3" s="6" customFormat="1" ht="38.25">
      <c r="A56" s="31" t="s">
        <v>124</v>
      </c>
      <c r="B56" s="79" t="s">
        <v>125</v>
      </c>
      <c r="C56" s="46"/>
    </row>
    <row r="57" spans="1:3" s="6" customFormat="1" ht="15">
      <c r="A57" s="31" t="s">
        <v>49</v>
      </c>
      <c r="B57" s="79" t="s">
        <v>126</v>
      </c>
      <c r="C57" s="46">
        <f>C58</f>
        <v>500000</v>
      </c>
    </row>
    <row r="58" spans="1:3" s="6" customFormat="1" ht="15">
      <c r="A58" s="31" t="s">
        <v>50</v>
      </c>
      <c r="B58" s="79" t="s">
        <v>51</v>
      </c>
      <c r="C58" s="46">
        <f>C59</f>
        <v>500000</v>
      </c>
    </row>
    <row r="59" spans="1:3" s="6" customFormat="1" ht="25.5">
      <c r="A59" s="31" t="s">
        <v>127</v>
      </c>
      <c r="B59" s="79" t="s">
        <v>128</v>
      </c>
      <c r="C59" s="46">
        <v>500000</v>
      </c>
    </row>
    <row r="60" spans="1:3" s="6" customFormat="1" ht="25.5">
      <c r="A60" s="31" t="s">
        <v>129</v>
      </c>
      <c r="B60" s="79" t="s">
        <v>89</v>
      </c>
      <c r="C60" s="46">
        <f>C61</f>
        <v>500000</v>
      </c>
    </row>
    <row r="61" spans="1:3" s="6" customFormat="1" ht="25.5">
      <c r="A61" s="31" t="s">
        <v>130</v>
      </c>
      <c r="B61" s="79" t="s">
        <v>131</v>
      </c>
      <c r="C61" s="46">
        <v>500000</v>
      </c>
    </row>
    <row r="62" spans="1:3" s="16" customFormat="1" ht="15.75">
      <c r="A62" s="32" t="s">
        <v>52</v>
      </c>
      <c r="B62" s="64" t="s">
        <v>53</v>
      </c>
      <c r="C62" s="49">
        <f>C63</f>
        <v>10000</v>
      </c>
    </row>
    <row r="63" spans="1:3" s="6" customFormat="1" ht="25.5">
      <c r="A63" s="29" t="s">
        <v>54</v>
      </c>
      <c r="B63" s="61" t="s">
        <v>55</v>
      </c>
      <c r="C63" s="50">
        <f>C64</f>
        <v>10000</v>
      </c>
    </row>
    <row r="64" spans="1:3" s="6" customFormat="1" ht="25.5">
      <c r="A64" s="29" t="s">
        <v>132</v>
      </c>
      <c r="B64" s="61" t="s">
        <v>133</v>
      </c>
      <c r="C64" s="50">
        <v>10000</v>
      </c>
    </row>
    <row r="65" spans="1:3" s="16" customFormat="1" ht="15.75">
      <c r="A65" s="27" t="s">
        <v>56</v>
      </c>
      <c r="B65" s="64" t="s">
        <v>57</v>
      </c>
      <c r="C65" s="49">
        <f>C66</f>
        <v>50000</v>
      </c>
    </row>
    <row r="66" spans="1:3" s="16" customFormat="1" ht="12.75">
      <c r="A66" s="29" t="s">
        <v>58</v>
      </c>
      <c r="B66" s="61" t="s">
        <v>59</v>
      </c>
      <c r="C66" s="50">
        <f>C67</f>
        <v>50000</v>
      </c>
    </row>
    <row r="67" spans="1:3" ht="25.5">
      <c r="A67" s="29" t="s">
        <v>134</v>
      </c>
      <c r="B67" s="61" t="s">
        <v>135</v>
      </c>
      <c r="C67" s="50">
        <v>50000</v>
      </c>
    </row>
    <row r="68" spans="1:3" s="16" customFormat="1" ht="14.25">
      <c r="A68" s="27" t="s">
        <v>60</v>
      </c>
      <c r="B68" s="65" t="s">
        <v>61</v>
      </c>
      <c r="C68" s="49">
        <f>C69</f>
        <v>50000</v>
      </c>
    </row>
    <row r="69" spans="1:3" s="6" customFormat="1" ht="15">
      <c r="A69" s="17" t="s">
        <v>63</v>
      </c>
      <c r="B69" s="66" t="s">
        <v>62</v>
      </c>
      <c r="C69" s="51">
        <f>C70</f>
        <v>50000</v>
      </c>
    </row>
    <row r="70" spans="1:3" s="6" customFormat="1" ht="13.5" thickBot="1">
      <c r="A70" s="34" t="s">
        <v>136</v>
      </c>
      <c r="B70" s="67" t="s">
        <v>137</v>
      </c>
      <c r="C70" s="52">
        <v>50000</v>
      </c>
    </row>
    <row r="71" spans="1:3" s="6" customFormat="1" ht="15" thickBot="1">
      <c r="A71" s="36" t="s">
        <v>64</v>
      </c>
      <c r="B71" s="68" t="s">
        <v>65</v>
      </c>
      <c r="C71" s="53">
        <f>C72+C81</f>
        <v>0</v>
      </c>
    </row>
    <row r="72" spans="1:3" s="6" customFormat="1" ht="15">
      <c r="A72" s="33" t="s">
        <v>66</v>
      </c>
      <c r="B72" s="69" t="s">
        <v>67</v>
      </c>
      <c r="C72" s="54">
        <f>C73+C75+C78</f>
        <v>0</v>
      </c>
    </row>
    <row r="73" spans="1:3" s="6" customFormat="1" ht="15">
      <c r="A73" s="37" t="s">
        <v>68</v>
      </c>
      <c r="B73" s="70" t="s">
        <v>69</v>
      </c>
      <c r="C73" s="55">
        <f>C74</f>
        <v>0</v>
      </c>
    </row>
    <row r="74" spans="1:5" s="6" customFormat="1" ht="15">
      <c r="A74" s="37" t="s">
        <v>146</v>
      </c>
      <c r="B74" s="62" t="s">
        <v>147</v>
      </c>
      <c r="C74" s="55"/>
      <c r="E74" s="41"/>
    </row>
    <row r="75" spans="1:3" s="6" customFormat="1" ht="15">
      <c r="A75" s="37" t="s">
        <v>70</v>
      </c>
      <c r="B75" s="62" t="s">
        <v>71</v>
      </c>
      <c r="C75" s="55">
        <f>C76</f>
        <v>0</v>
      </c>
    </row>
    <row r="76" spans="1:3" s="6" customFormat="1" ht="25.5">
      <c r="A76" s="37" t="s">
        <v>72</v>
      </c>
      <c r="B76" s="62" t="s">
        <v>73</v>
      </c>
      <c r="C76" s="55">
        <f>C77</f>
        <v>0</v>
      </c>
    </row>
    <row r="77" spans="1:3" s="10" customFormat="1" ht="25.5">
      <c r="A77" s="37" t="s">
        <v>138</v>
      </c>
      <c r="B77" s="62" t="s">
        <v>139</v>
      </c>
      <c r="C77" s="55"/>
    </row>
    <row r="78" spans="1:3" s="10" customFormat="1" ht="15">
      <c r="A78" s="71" t="s">
        <v>96</v>
      </c>
      <c r="B78" s="62" t="s">
        <v>98</v>
      </c>
      <c r="C78" s="55">
        <f>C79</f>
        <v>0</v>
      </c>
    </row>
    <row r="79" spans="1:3" s="10" customFormat="1" ht="15">
      <c r="A79" s="71" t="s">
        <v>100</v>
      </c>
      <c r="B79" s="62" t="s">
        <v>99</v>
      </c>
      <c r="C79" s="55">
        <f>C80</f>
        <v>0</v>
      </c>
    </row>
    <row r="80" spans="1:3" s="10" customFormat="1" ht="38.25">
      <c r="A80" s="72" t="s">
        <v>141</v>
      </c>
      <c r="B80" s="62" t="s">
        <v>97</v>
      </c>
      <c r="C80" s="55"/>
    </row>
    <row r="81" spans="1:3" s="14" customFormat="1" ht="15">
      <c r="A81" s="28" t="s">
        <v>74</v>
      </c>
      <c r="B81" s="73" t="s">
        <v>75</v>
      </c>
      <c r="C81" s="55">
        <f>C82</f>
        <v>0</v>
      </c>
    </row>
    <row r="82" spans="1:3" s="14" customFormat="1" ht="15">
      <c r="A82" s="30" t="s">
        <v>142</v>
      </c>
      <c r="B82" s="62" t="s">
        <v>140</v>
      </c>
      <c r="C82" s="55">
        <f>C83</f>
        <v>0</v>
      </c>
    </row>
    <row r="83" spans="1:3" s="14" customFormat="1" ht="15.75" thickBot="1">
      <c r="A83" s="74" t="s">
        <v>143</v>
      </c>
      <c r="B83" s="75" t="s">
        <v>144</v>
      </c>
      <c r="C83" s="55"/>
    </row>
    <row r="84" spans="1:3" s="11" customFormat="1" ht="17.25" thickBot="1">
      <c r="A84" s="18"/>
      <c r="B84" s="19" t="s">
        <v>76</v>
      </c>
      <c r="C84" s="42">
        <f>C10+C71</f>
        <v>27300000</v>
      </c>
    </row>
    <row r="85" spans="1:3" s="23" customFormat="1" ht="15">
      <c r="A85" s="1"/>
      <c r="B85" s="20"/>
      <c r="C85" s="38"/>
    </row>
    <row r="86" spans="1:3" s="23" customFormat="1" ht="15">
      <c r="A86" s="1"/>
      <c r="B86" s="20"/>
      <c r="C86" s="22"/>
    </row>
    <row r="87" spans="1:3" s="23" customFormat="1" ht="15">
      <c r="A87" s="1"/>
      <c r="B87" s="20"/>
      <c r="C87" s="22"/>
    </row>
    <row r="88" spans="2:3" ht="15">
      <c r="B88" s="20"/>
      <c r="C88" s="22"/>
    </row>
    <row r="89" spans="2:3" ht="15">
      <c r="B89" s="24"/>
      <c r="C89" s="21"/>
    </row>
    <row r="90" spans="2:3" ht="15">
      <c r="B90" s="24"/>
      <c r="C90" s="21"/>
    </row>
    <row r="91" spans="1:3" ht="16.5">
      <c r="A91" s="11"/>
      <c r="B91" s="24"/>
      <c r="C91" s="35"/>
    </row>
    <row r="92" spans="1:3" ht="16.5">
      <c r="A92" s="11"/>
      <c r="B92" s="24"/>
      <c r="C92" s="35"/>
    </row>
    <row r="93" spans="1:3" ht="16.5">
      <c r="A93" s="11"/>
      <c r="B93" s="24"/>
      <c r="C93" s="35"/>
    </row>
    <row r="94" ht="15">
      <c r="B94" s="24"/>
    </row>
    <row r="95" ht="15">
      <c r="B95" s="24"/>
    </row>
    <row r="96" ht="15">
      <c r="B96" s="24"/>
    </row>
    <row r="97" spans="1:2" s="11" customFormat="1" ht="16.5">
      <c r="A97" s="1"/>
      <c r="B97" s="24"/>
    </row>
    <row r="98" spans="1:2" s="11" customFormat="1" ht="16.5">
      <c r="A98" s="1"/>
      <c r="B98" s="24"/>
    </row>
    <row r="99" spans="1:2" s="11" customFormat="1" ht="16.5">
      <c r="A99" s="1"/>
      <c r="B99" s="24"/>
    </row>
    <row r="100" ht="15">
      <c r="B100" s="24"/>
    </row>
    <row r="101" ht="15">
      <c r="B101" s="24"/>
    </row>
    <row r="102" ht="15">
      <c r="B102" s="24"/>
    </row>
    <row r="103" ht="15">
      <c r="B103" s="24"/>
    </row>
    <row r="104" ht="15">
      <c r="B104" s="24"/>
    </row>
    <row r="105" ht="15">
      <c r="B105" s="24"/>
    </row>
    <row r="106" ht="15">
      <c r="B106" s="24"/>
    </row>
    <row r="107" ht="15">
      <c r="B107" s="24"/>
    </row>
    <row r="108" ht="15">
      <c r="B108" s="24"/>
    </row>
    <row r="109" ht="15">
      <c r="B109" s="24"/>
    </row>
    <row r="110" ht="15">
      <c r="B110" s="24"/>
    </row>
    <row r="111" ht="15">
      <c r="B111" s="24"/>
    </row>
    <row r="112" ht="15">
      <c r="B112" s="24"/>
    </row>
    <row r="113" ht="15">
      <c r="B113" s="24"/>
    </row>
    <row r="114" ht="15">
      <c r="B114" s="24"/>
    </row>
    <row r="115" ht="15">
      <c r="B115" s="24"/>
    </row>
    <row r="116" ht="15">
      <c r="B116" s="24"/>
    </row>
    <row r="117" ht="15">
      <c r="B117" s="24"/>
    </row>
    <row r="118" ht="15">
      <c r="B118" s="24"/>
    </row>
    <row r="119" ht="15">
      <c r="B119" s="24"/>
    </row>
    <row r="120" ht="15">
      <c r="B120" s="24"/>
    </row>
    <row r="121" ht="15">
      <c r="B121" s="24"/>
    </row>
    <row r="122" ht="15">
      <c r="B122" s="24"/>
    </row>
    <row r="123" ht="15">
      <c r="B123" s="24"/>
    </row>
    <row r="124" ht="15">
      <c r="B124" s="24"/>
    </row>
    <row r="125" ht="15">
      <c r="B125" s="24"/>
    </row>
    <row r="126" ht="15">
      <c r="B126" s="24"/>
    </row>
    <row r="127" ht="15">
      <c r="B127" s="24"/>
    </row>
    <row r="128" ht="15">
      <c r="B128" s="24"/>
    </row>
    <row r="129" ht="15">
      <c r="B129" s="24"/>
    </row>
    <row r="130" ht="15">
      <c r="B130" s="24"/>
    </row>
    <row r="131" ht="15">
      <c r="B131" s="24"/>
    </row>
    <row r="132" ht="15">
      <c r="B132" s="24"/>
    </row>
    <row r="133" ht="15">
      <c r="B133" s="24"/>
    </row>
    <row r="134" ht="15">
      <c r="B134" s="24"/>
    </row>
    <row r="135" ht="15">
      <c r="B135" s="24"/>
    </row>
    <row r="136" ht="15">
      <c r="B136" s="24"/>
    </row>
    <row r="137" ht="15">
      <c r="B137" s="24"/>
    </row>
    <row r="138" ht="15">
      <c r="B138" s="24"/>
    </row>
    <row r="139" ht="15">
      <c r="B139" s="24"/>
    </row>
    <row r="140" ht="15">
      <c r="B140" s="24"/>
    </row>
    <row r="141" ht="15">
      <c r="B141" s="24"/>
    </row>
    <row r="142" ht="15">
      <c r="B142" s="24"/>
    </row>
    <row r="143" ht="15">
      <c r="B143" s="24"/>
    </row>
    <row r="144" ht="15">
      <c r="B144" s="24"/>
    </row>
    <row r="145" ht="15">
      <c r="B145" s="24"/>
    </row>
    <row r="146" ht="15">
      <c r="B146" s="24"/>
    </row>
    <row r="147" ht="15">
      <c r="B147" s="24"/>
    </row>
    <row r="148" ht="15">
      <c r="B148" s="24"/>
    </row>
    <row r="149" ht="15">
      <c r="B149" s="24"/>
    </row>
    <row r="150" ht="15">
      <c r="B150" s="24"/>
    </row>
    <row r="151" ht="15">
      <c r="B151" s="24"/>
    </row>
    <row r="152" ht="15">
      <c r="B152" s="24"/>
    </row>
    <row r="153" ht="15">
      <c r="B153" s="24"/>
    </row>
    <row r="154" ht="15">
      <c r="B154" s="24"/>
    </row>
    <row r="155" ht="15">
      <c r="B155" s="24"/>
    </row>
    <row r="156" ht="15">
      <c r="B156" s="24"/>
    </row>
    <row r="157" ht="15">
      <c r="B157" s="24"/>
    </row>
    <row r="158" ht="15">
      <c r="B158" s="24"/>
    </row>
    <row r="159" ht="15">
      <c r="B159" s="24"/>
    </row>
    <row r="160" ht="15">
      <c r="B160" s="24"/>
    </row>
    <row r="161" ht="15">
      <c r="B161" s="24"/>
    </row>
    <row r="162" ht="15">
      <c r="B162" s="24"/>
    </row>
    <row r="163" ht="15">
      <c r="B163" s="24"/>
    </row>
    <row r="164" ht="15">
      <c r="B164" s="24"/>
    </row>
    <row r="165" ht="15">
      <c r="B165" s="24"/>
    </row>
    <row r="166" ht="15">
      <c r="B166" s="24"/>
    </row>
    <row r="167" ht="15">
      <c r="B167" s="24"/>
    </row>
    <row r="168" ht="15">
      <c r="B168" s="24"/>
    </row>
    <row r="169" ht="15">
      <c r="B169" s="24"/>
    </row>
    <row r="170" ht="15">
      <c r="B170" s="24"/>
    </row>
    <row r="171" ht="15">
      <c r="B171" s="24"/>
    </row>
    <row r="172" ht="15">
      <c r="B172" s="24"/>
    </row>
    <row r="173" ht="15">
      <c r="B173" s="24"/>
    </row>
    <row r="174" ht="15">
      <c r="B174" s="24"/>
    </row>
    <row r="175" ht="15">
      <c r="B175" s="24"/>
    </row>
    <row r="176" ht="15">
      <c r="B176" s="24"/>
    </row>
    <row r="177" ht="15">
      <c r="B177" s="24"/>
    </row>
    <row r="178" ht="15">
      <c r="B178" s="24"/>
    </row>
    <row r="179" ht="15">
      <c r="B179" s="24"/>
    </row>
    <row r="180" ht="15">
      <c r="B180" s="24"/>
    </row>
    <row r="181" ht="15">
      <c r="B181" s="24"/>
    </row>
    <row r="182" ht="15">
      <c r="B182" s="24"/>
    </row>
    <row r="183" ht="15">
      <c r="B183" s="24"/>
    </row>
    <row r="184" ht="15">
      <c r="B184" s="24"/>
    </row>
    <row r="185" ht="15">
      <c r="B185" s="24"/>
    </row>
    <row r="186" ht="15">
      <c r="B186" s="24"/>
    </row>
    <row r="187" ht="15">
      <c r="B187" s="24"/>
    </row>
    <row r="188" ht="15">
      <c r="B188" s="24"/>
    </row>
    <row r="189" ht="15">
      <c r="B189" s="24"/>
    </row>
    <row r="190" ht="15">
      <c r="B190" s="24"/>
    </row>
    <row r="191" ht="15">
      <c r="B191" s="24"/>
    </row>
    <row r="192" ht="15">
      <c r="B192" s="24"/>
    </row>
    <row r="193" ht="15">
      <c r="B193" s="24"/>
    </row>
    <row r="194" ht="15">
      <c r="B194" s="24"/>
    </row>
    <row r="195" ht="15">
      <c r="B195" s="24"/>
    </row>
    <row r="196" ht="15">
      <c r="B196" s="24"/>
    </row>
    <row r="197" ht="15">
      <c r="B197" s="24"/>
    </row>
    <row r="198" ht="15">
      <c r="B198" s="24"/>
    </row>
    <row r="199" ht="15">
      <c r="B199" s="24"/>
    </row>
    <row r="200" ht="15">
      <c r="B200" s="24"/>
    </row>
    <row r="201" ht="15">
      <c r="B201" s="24"/>
    </row>
    <row r="202" ht="15">
      <c r="B202" s="24"/>
    </row>
    <row r="203" ht="15">
      <c r="B203" s="24"/>
    </row>
    <row r="204" ht="15">
      <c r="B204" s="24"/>
    </row>
    <row r="205" ht="15">
      <c r="B205" s="24"/>
    </row>
    <row r="206" ht="15">
      <c r="B206" s="24"/>
    </row>
    <row r="207" ht="15">
      <c r="B207" s="24"/>
    </row>
    <row r="208" ht="15">
      <c r="B208" s="24"/>
    </row>
    <row r="209" ht="15">
      <c r="B209" s="24"/>
    </row>
    <row r="210" ht="15">
      <c r="B210" s="24"/>
    </row>
    <row r="211" ht="15">
      <c r="B211" s="24"/>
    </row>
    <row r="212" ht="15">
      <c r="B212" s="24"/>
    </row>
    <row r="213" ht="15">
      <c r="B213" s="24"/>
    </row>
    <row r="214" ht="15">
      <c r="B214" s="24"/>
    </row>
    <row r="215" ht="15">
      <c r="B215" s="24"/>
    </row>
    <row r="216" ht="15">
      <c r="B216" s="24"/>
    </row>
    <row r="217" ht="15">
      <c r="B217" s="24"/>
    </row>
    <row r="218" ht="15">
      <c r="B218" s="24"/>
    </row>
    <row r="219" ht="15">
      <c r="B219" s="24"/>
    </row>
    <row r="220" ht="15">
      <c r="B220" s="24"/>
    </row>
    <row r="221" ht="15">
      <c r="B221" s="24"/>
    </row>
    <row r="222" ht="15">
      <c r="B222" s="24"/>
    </row>
    <row r="223" ht="15">
      <c r="B223" s="24"/>
    </row>
    <row r="224" ht="15">
      <c r="B224" s="24"/>
    </row>
    <row r="225" ht="15">
      <c r="B225" s="24"/>
    </row>
    <row r="226" ht="15">
      <c r="B226" s="24"/>
    </row>
    <row r="227" ht="15">
      <c r="B227" s="24"/>
    </row>
    <row r="228" ht="15">
      <c r="B228" s="24"/>
    </row>
    <row r="229" ht="15">
      <c r="B229" s="24"/>
    </row>
    <row r="230" ht="15">
      <c r="B230" s="24"/>
    </row>
    <row r="231" ht="15">
      <c r="B231" s="24"/>
    </row>
    <row r="232" ht="15">
      <c r="B232" s="24"/>
    </row>
    <row r="233" ht="15">
      <c r="B233" s="24"/>
    </row>
    <row r="234" ht="15">
      <c r="B234" s="24"/>
    </row>
    <row r="235" ht="15">
      <c r="B235" s="24"/>
    </row>
    <row r="236" ht="15">
      <c r="B236" s="24"/>
    </row>
    <row r="237" ht="15">
      <c r="B237" s="24"/>
    </row>
    <row r="238" ht="15">
      <c r="B238" s="24"/>
    </row>
    <row r="239" ht="15">
      <c r="B239" s="24"/>
    </row>
    <row r="240" ht="15">
      <c r="B240" s="24"/>
    </row>
    <row r="241" ht="15">
      <c r="B241" s="24"/>
    </row>
    <row r="242" ht="15">
      <c r="B242" s="24"/>
    </row>
    <row r="243" ht="15">
      <c r="B243" s="24"/>
    </row>
    <row r="244" ht="15">
      <c r="B244" s="24"/>
    </row>
    <row r="245" ht="15">
      <c r="B245" s="24"/>
    </row>
    <row r="246" ht="15">
      <c r="B246" s="24"/>
    </row>
    <row r="247" ht="15">
      <c r="B247" s="24"/>
    </row>
    <row r="248" ht="15">
      <c r="B248" s="24"/>
    </row>
    <row r="249" ht="15">
      <c r="B249" s="24"/>
    </row>
    <row r="250" ht="15">
      <c r="B250" s="24"/>
    </row>
    <row r="251" ht="15">
      <c r="B251" s="24"/>
    </row>
    <row r="252" ht="15">
      <c r="B252" s="24"/>
    </row>
    <row r="253" ht="15">
      <c r="B253" s="24"/>
    </row>
    <row r="254" ht="15">
      <c r="B254" s="24"/>
    </row>
    <row r="255" ht="15">
      <c r="B255" s="24"/>
    </row>
    <row r="256" ht="15">
      <c r="B256" s="24"/>
    </row>
    <row r="257" ht="15">
      <c r="B257" s="24"/>
    </row>
    <row r="258" ht="15">
      <c r="B258" s="24"/>
    </row>
    <row r="259" ht="15">
      <c r="B259" s="24"/>
    </row>
    <row r="260" ht="15">
      <c r="B260" s="24"/>
    </row>
    <row r="261" ht="15">
      <c r="B261" s="24"/>
    </row>
    <row r="262" ht="15">
      <c r="B262" s="24"/>
    </row>
    <row r="263" ht="15">
      <c r="B263" s="24"/>
    </row>
    <row r="264" ht="15">
      <c r="B264" s="24"/>
    </row>
    <row r="265" ht="15">
      <c r="B265" s="24"/>
    </row>
    <row r="266" ht="15">
      <c r="B266" s="24"/>
    </row>
    <row r="267" ht="15">
      <c r="B267" s="24"/>
    </row>
    <row r="268" ht="15">
      <c r="B268" s="24"/>
    </row>
    <row r="269" ht="15">
      <c r="B269" s="24"/>
    </row>
    <row r="270" ht="15">
      <c r="B270" s="24"/>
    </row>
    <row r="271" ht="15">
      <c r="B271" s="24"/>
    </row>
    <row r="272" ht="15">
      <c r="B272" s="24"/>
    </row>
    <row r="273" ht="15">
      <c r="B273" s="24"/>
    </row>
    <row r="274" ht="15">
      <c r="B274" s="24"/>
    </row>
    <row r="275" ht="15">
      <c r="B275" s="24"/>
    </row>
    <row r="276" ht="15">
      <c r="B276" s="24"/>
    </row>
    <row r="277" ht="15">
      <c r="B277" s="24"/>
    </row>
    <row r="278" ht="15">
      <c r="B278" s="24"/>
    </row>
    <row r="279" ht="15">
      <c r="B279" s="24"/>
    </row>
    <row r="280" ht="15">
      <c r="B280" s="24"/>
    </row>
    <row r="281" ht="15">
      <c r="B281" s="24"/>
    </row>
    <row r="282" ht="15">
      <c r="B282" s="24"/>
    </row>
    <row r="283" ht="15">
      <c r="B283" s="24"/>
    </row>
    <row r="284" ht="15">
      <c r="B284" s="24"/>
    </row>
    <row r="285" ht="15">
      <c r="B285" s="24"/>
    </row>
    <row r="286" ht="15">
      <c r="B286" s="24"/>
    </row>
    <row r="287" ht="15">
      <c r="B287" s="24"/>
    </row>
    <row r="288" ht="15">
      <c r="B288" s="24"/>
    </row>
    <row r="289" ht="15">
      <c r="B289" s="24"/>
    </row>
    <row r="290" ht="15">
      <c r="B290" s="24"/>
    </row>
    <row r="291" ht="15">
      <c r="B291" s="24"/>
    </row>
    <row r="292" ht="15">
      <c r="B292" s="24"/>
    </row>
    <row r="293" ht="15">
      <c r="B293" s="24"/>
    </row>
    <row r="294" ht="15">
      <c r="B294" s="24"/>
    </row>
    <row r="295" ht="15">
      <c r="B295" s="24"/>
    </row>
    <row r="296" ht="15">
      <c r="B296" s="24"/>
    </row>
    <row r="297" ht="15">
      <c r="B297" s="24"/>
    </row>
    <row r="298" ht="15">
      <c r="B298" s="24"/>
    </row>
    <row r="299" ht="15">
      <c r="B299" s="24"/>
    </row>
    <row r="300" ht="15">
      <c r="B300" s="24"/>
    </row>
    <row r="301" ht="15">
      <c r="B301" s="24"/>
    </row>
    <row r="302" ht="15">
      <c r="B302" s="24"/>
    </row>
    <row r="303" ht="15">
      <c r="B303" s="24"/>
    </row>
    <row r="304" ht="15">
      <c r="B304" s="24"/>
    </row>
    <row r="305" ht="15">
      <c r="B305" s="24"/>
    </row>
    <row r="306" ht="15">
      <c r="B306" s="24"/>
    </row>
    <row r="307" ht="15">
      <c r="B307" s="24"/>
    </row>
    <row r="308" ht="15">
      <c r="B308" s="24"/>
    </row>
    <row r="309" ht="15">
      <c r="B309" s="24"/>
    </row>
    <row r="310" ht="15">
      <c r="B310" s="24"/>
    </row>
    <row r="311" ht="15">
      <c r="B311" s="24"/>
    </row>
    <row r="312" ht="15">
      <c r="B312" s="24"/>
    </row>
    <row r="313" ht="15">
      <c r="B313" s="24"/>
    </row>
    <row r="314" ht="15">
      <c r="B314" s="24"/>
    </row>
    <row r="315" ht="15">
      <c r="B315" s="24"/>
    </row>
    <row r="316" ht="15">
      <c r="B316" s="24"/>
    </row>
    <row r="317" ht="15">
      <c r="B317" s="24"/>
    </row>
    <row r="318" ht="15">
      <c r="B318" s="24"/>
    </row>
    <row r="319" ht="15">
      <c r="B319" s="24"/>
    </row>
    <row r="320" ht="15">
      <c r="B320" s="24"/>
    </row>
    <row r="321" ht="15">
      <c r="B321" s="24"/>
    </row>
    <row r="322" ht="15">
      <c r="B322" s="24"/>
    </row>
    <row r="323" ht="15">
      <c r="B323" s="24"/>
    </row>
    <row r="324" ht="15">
      <c r="B324" s="24"/>
    </row>
    <row r="325" ht="15">
      <c r="B325" s="24"/>
    </row>
    <row r="326" ht="15">
      <c r="B326" s="24"/>
    </row>
    <row r="327" ht="15">
      <c r="B327" s="24"/>
    </row>
    <row r="328" ht="15">
      <c r="B328" s="24"/>
    </row>
    <row r="329" ht="15">
      <c r="B329" s="24"/>
    </row>
    <row r="330" ht="15">
      <c r="B330" s="24"/>
    </row>
    <row r="331" ht="15">
      <c r="B331" s="24"/>
    </row>
    <row r="332" ht="15">
      <c r="B332" s="24"/>
    </row>
    <row r="333" ht="15">
      <c r="B333" s="24"/>
    </row>
    <row r="334" ht="15">
      <c r="B334" s="24"/>
    </row>
    <row r="335" ht="15">
      <c r="B335" s="24"/>
    </row>
    <row r="336" ht="15">
      <c r="B336" s="24"/>
    </row>
    <row r="337" ht="15">
      <c r="B337" s="24"/>
    </row>
    <row r="338" ht="15">
      <c r="B338" s="24"/>
    </row>
    <row r="339" ht="15">
      <c r="B339" s="24"/>
    </row>
    <row r="340" ht="15">
      <c r="B340" s="24"/>
    </row>
    <row r="341" ht="15">
      <c r="B341" s="24"/>
    </row>
    <row r="342" ht="15">
      <c r="B342" s="24"/>
    </row>
    <row r="343" ht="15">
      <c r="B343" s="24"/>
    </row>
    <row r="344" ht="15">
      <c r="B344" s="24"/>
    </row>
    <row r="345" ht="15">
      <c r="B345" s="24"/>
    </row>
    <row r="346" ht="15">
      <c r="B346" s="24"/>
    </row>
    <row r="347" ht="15">
      <c r="B347" s="24"/>
    </row>
    <row r="348" ht="15">
      <c r="B348" s="24"/>
    </row>
    <row r="349" ht="15">
      <c r="B349" s="24"/>
    </row>
    <row r="350" ht="15">
      <c r="B350" s="24"/>
    </row>
    <row r="351" ht="15">
      <c r="B351" s="24"/>
    </row>
    <row r="352" ht="15">
      <c r="B352" s="24"/>
    </row>
    <row r="353" ht="15">
      <c r="B353" s="24"/>
    </row>
    <row r="354" ht="15">
      <c r="B354" s="24"/>
    </row>
    <row r="355" ht="15">
      <c r="B355" s="24"/>
    </row>
    <row r="356" ht="15">
      <c r="B356" s="24"/>
    </row>
    <row r="357" ht="15">
      <c r="B357" s="24"/>
    </row>
    <row r="358" ht="15">
      <c r="B358" s="24"/>
    </row>
    <row r="359" ht="15">
      <c r="B359" s="24"/>
    </row>
    <row r="360" ht="15">
      <c r="B360" s="24"/>
    </row>
    <row r="361" ht="15">
      <c r="B361" s="24"/>
    </row>
    <row r="362" ht="15">
      <c r="B362" s="24"/>
    </row>
    <row r="363" ht="15">
      <c r="B363" s="24"/>
    </row>
    <row r="364" ht="15">
      <c r="B364" s="24"/>
    </row>
    <row r="365" ht="15">
      <c r="B365" s="24"/>
    </row>
    <row r="366" ht="15">
      <c r="B366" s="24"/>
    </row>
    <row r="367" ht="15">
      <c r="B367" s="24"/>
    </row>
    <row r="368" ht="15">
      <c r="B368" s="24"/>
    </row>
    <row r="369" ht="15">
      <c r="B369" s="24"/>
    </row>
    <row r="370" ht="15">
      <c r="B370" s="24"/>
    </row>
    <row r="371" ht="15">
      <c r="B371" s="24"/>
    </row>
    <row r="372" ht="15">
      <c r="B372" s="24"/>
    </row>
    <row r="373" ht="15">
      <c r="B373" s="24"/>
    </row>
    <row r="374" ht="15">
      <c r="B374" s="24"/>
    </row>
    <row r="375" ht="15">
      <c r="B375" s="24"/>
    </row>
    <row r="376" ht="15">
      <c r="B376" s="24"/>
    </row>
    <row r="377" ht="15">
      <c r="B377" s="24"/>
    </row>
    <row r="378" ht="15">
      <c r="B378" s="24"/>
    </row>
    <row r="379" ht="15">
      <c r="B379" s="24"/>
    </row>
    <row r="380" ht="15">
      <c r="B380" s="24"/>
    </row>
    <row r="381" ht="15">
      <c r="B381" s="24"/>
    </row>
    <row r="382" ht="15">
      <c r="B382" s="24"/>
    </row>
    <row r="383" ht="15">
      <c r="B383" s="24"/>
    </row>
    <row r="384" ht="15">
      <c r="B384" s="24"/>
    </row>
    <row r="385" ht="15">
      <c r="B385" s="24"/>
    </row>
    <row r="386" ht="15">
      <c r="B386" s="24"/>
    </row>
    <row r="387" ht="15">
      <c r="B387" s="24"/>
    </row>
    <row r="388" ht="15">
      <c r="B388" s="24"/>
    </row>
    <row r="389" ht="15">
      <c r="B389" s="24"/>
    </row>
    <row r="390" ht="15">
      <c r="B390" s="24"/>
    </row>
    <row r="391" ht="15">
      <c r="B391" s="24"/>
    </row>
    <row r="392" ht="15">
      <c r="B392" s="24"/>
    </row>
    <row r="393" ht="15">
      <c r="B393" s="24"/>
    </row>
    <row r="394" ht="15">
      <c r="B394" s="24"/>
    </row>
    <row r="395" ht="15">
      <c r="B395" s="24"/>
    </row>
    <row r="396" ht="15">
      <c r="B396" s="24"/>
    </row>
    <row r="397" ht="15">
      <c r="B397" s="24"/>
    </row>
    <row r="398" ht="15">
      <c r="B398" s="24"/>
    </row>
    <row r="399" ht="15">
      <c r="B399" s="24"/>
    </row>
    <row r="400" ht="15">
      <c r="B400" s="24"/>
    </row>
    <row r="401" ht="15">
      <c r="B401" s="24"/>
    </row>
    <row r="402" ht="15">
      <c r="B402" s="24"/>
    </row>
    <row r="403" ht="15">
      <c r="B403" s="24"/>
    </row>
    <row r="404" ht="15">
      <c r="B404" s="24"/>
    </row>
    <row r="405" ht="15">
      <c r="B405" s="24"/>
    </row>
    <row r="406" ht="15">
      <c r="B406" s="24"/>
    </row>
    <row r="407" ht="15">
      <c r="B407" s="24"/>
    </row>
    <row r="408" ht="15">
      <c r="B408" s="24"/>
    </row>
    <row r="409" ht="15">
      <c r="B409" s="24"/>
    </row>
    <row r="410" ht="15">
      <c r="B410" s="24"/>
    </row>
    <row r="411" ht="15">
      <c r="B411" s="24"/>
    </row>
    <row r="412" ht="15">
      <c r="B412" s="24"/>
    </row>
    <row r="413" ht="15">
      <c r="B413" s="24"/>
    </row>
    <row r="414" ht="15">
      <c r="B414" s="24"/>
    </row>
    <row r="415" ht="15">
      <c r="B415" s="24"/>
    </row>
    <row r="416" ht="15">
      <c r="B416" s="24"/>
    </row>
    <row r="417" ht="15">
      <c r="B417" s="24"/>
    </row>
    <row r="418" ht="15">
      <c r="B418" s="24"/>
    </row>
    <row r="419" ht="15">
      <c r="B419" s="24"/>
    </row>
    <row r="420" ht="15">
      <c r="B420" s="24"/>
    </row>
    <row r="421" ht="15">
      <c r="B421" s="24"/>
    </row>
    <row r="422" ht="15">
      <c r="B422" s="24"/>
    </row>
    <row r="423" ht="15">
      <c r="B423" s="24"/>
    </row>
    <row r="424" ht="15">
      <c r="B424" s="24"/>
    </row>
    <row r="425" ht="15">
      <c r="B425" s="24"/>
    </row>
    <row r="426" ht="15">
      <c r="B426" s="24"/>
    </row>
    <row r="427" ht="15">
      <c r="B427" s="24"/>
    </row>
    <row r="428" ht="15">
      <c r="B428" s="24"/>
    </row>
    <row r="429" ht="15">
      <c r="B429" s="24"/>
    </row>
    <row r="430" ht="15">
      <c r="B430" s="24"/>
    </row>
    <row r="431" ht="15">
      <c r="B431" s="24"/>
    </row>
    <row r="432" ht="15">
      <c r="B432" s="24"/>
    </row>
    <row r="433" ht="15">
      <c r="B433" s="24"/>
    </row>
    <row r="434" ht="15">
      <c r="B434" s="24"/>
    </row>
    <row r="435" ht="15">
      <c r="B435" s="24"/>
    </row>
    <row r="436" ht="15">
      <c r="B436" s="24"/>
    </row>
    <row r="437" ht="15">
      <c r="B437" s="24"/>
    </row>
    <row r="438" ht="15">
      <c r="B438" s="24"/>
    </row>
    <row r="439" ht="15">
      <c r="B439" s="24"/>
    </row>
    <row r="440" ht="15">
      <c r="B440" s="24"/>
    </row>
    <row r="441" ht="15">
      <c r="B441" s="24"/>
    </row>
    <row r="442" ht="15">
      <c r="B442" s="24"/>
    </row>
    <row r="443" ht="15">
      <c r="B443" s="24"/>
    </row>
    <row r="444" ht="15">
      <c r="B444" s="24"/>
    </row>
    <row r="445" ht="15">
      <c r="B445" s="24"/>
    </row>
    <row r="446" ht="15">
      <c r="B446" s="24"/>
    </row>
    <row r="447" ht="15">
      <c r="B447" s="24"/>
    </row>
    <row r="448" ht="15">
      <c r="B448" s="24"/>
    </row>
    <row r="449" ht="15">
      <c r="B449" s="24"/>
    </row>
    <row r="450" ht="15">
      <c r="B450" s="24"/>
    </row>
    <row r="451" ht="15">
      <c r="B451" s="24"/>
    </row>
    <row r="452" ht="15">
      <c r="B452" s="24"/>
    </row>
    <row r="453" ht="15">
      <c r="B453" s="24"/>
    </row>
    <row r="454" ht="15">
      <c r="B454" s="24"/>
    </row>
    <row r="455" ht="15">
      <c r="B455" s="24"/>
    </row>
    <row r="456" ht="15">
      <c r="B456" s="24"/>
    </row>
    <row r="457" ht="15">
      <c r="B457" s="24"/>
    </row>
    <row r="458" ht="15">
      <c r="B458" s="24"/>
    </row>
    <row r="459" ht="15">
      <c r="B459" s="24"/>
    </row>
    <row r="460" ht="15">
      <c r="B460" s="24"/>
    </row>
    <row r="461" ht="15">
      <c r="B461" s="24"/>
    </row>
    <row r="462" ht="15">
      <c r="B462" s="24"/>
    </row>
    <row r="463" ht="15">
      <c r="B463" s="24"/>
    </row>
    <row r="464" ht="15">
      <c r="B464" s="24"/>
    </row>
    <row r="465" ht="15">
      <c r="B465" s="24"/>
    </row>
    <row r="466" ht="15">
      <c r="B466" s="24"/>
    </row>
    <row r="467" ht="15">
      <c r="B467" s="24"/>
    </row>
    <row r="468" ht="15">
      <c r="B468" s="24"/>
    </row>
    <row r="469" ht="15">
      <c r="B469" s="24"/>
    </row>
    <row r="470" ht="15">
      <c r="B470" s="24"/>
    </row>
    <row r="471" ht="15">
      <c r="B471" s="24"/>
    </row>
    <row r="472" ht="15">
      <c r="B472" s="24"/>
    </row>
    <row r="473" ht="15">
      <c r="B473" s="24"/>
    </row>
    <row r="474" ht="15">
      <c r="B474" s="24"/>
    </row>
    <row r="475" ht="15">
      <c r="B475" s="24"/>
    </row>
    <row r="476" ht="15">
      <c r="B476" s="24"/>
    </row>
    <row r="477" ht="15">
      <c r="B477" s="24"/>
    </row>
    <row r="478" ht="15">
      <c r="B478" s="24"/>
    </row>
    <row r="479" ht="15">
      <c r="B479" s="24"/>
    </row>
    <row r="480" ht="15">
      <c r="B480" s="24"/>
    </row>
    <row r="481" ht="15">
      <c r="B481" s="24"/>
    </row>
    <row r="482" ht="15">
      <c r="B482" s="24"/>
    </row>
    <row r="483" ht="15">
      <c r="B483" s="24"/>
    </row>
    <row r="484" ht="15">
      <c r="B484" s="24"/>
    </row>
    <row r="485" ht="15">
      <c r="B485" s="24"/>
    </row>
    <row r="486" ht="15">
      <c r="B486" s="24"/>
    </row>
    <row r="487" ht="15">
      <c r="B487" s="24"/>
    </row>
    <row r="488" ht="15">
      <c r="B488" s="24"/>
    </row>
    <row r="489" ht="15">
      <c r="B489" s="24"/>
    </row>
    <row r="490" ht="15">
      <c r="B490" s="24"/>
    </row>
    <row r="491" ht="15">
      <c r="B491" s="24"/>
    </row>
    <row r="492" ht="15">
      <c r="B492" s="24"/>
    </row>
    <row r="493" ht="15">
      <c r="B493" s="24"/>
    </row>
    <row r="494" ht="15">
      <c r="B494" s="24"/>
    </row>
    <row r="495" ht="15">
      <c r="B495" s="24"/>
    </row>
    <row r="496" ht="15">
      <c r="B496" s="24"/>
    </row>
    <row r="497" ht="15">
      <c r="B497" s="24"/>
    </row>
    <row r="498" ht="15">
      <c r="B498" s="24"/>
    </row>
    <row r="499" ht="15">
      <c r="B499" s="24"/>
    </row>
    <row r="500" ht="15">
      <c r="B500" s="24"/>
    </row>
    <row r="501" ht="15">
      <c r="B501" s="24"/>
    </row>
    <row r="502" ht="15">
      <c r="B502" s="24"/>
    </row>
    <row r="503" ht="15">
      <c r="B503" s="24"/>
    </row>
    <row r="504" ht="15">
      <c r="B504" s="24"/>
    </row>
    <row r="505" ht="15">
      <c r="B505" s="24"/>
    </row>
    <row r="506" ht="15">
      <c r="B506" s="24"/>
    </row>
    <row r="507" ht="15">
      <c r="B507" s="24"/>
    </row>
    <row r="508" ht="15">
      <c r="B508" s="24"/>
    </row>
    <row r="509" ht="15">
      <c r="B509" s="24"/>
    </row>
    <row r="510" ht="15">
      <c r="B510" s="24"/>
    </row>
    <row r="511" ht="15">
      <c r="B511" s="24"/>
    </row>
    <row r="512" ht="15">
      <c r="B512" s="24"/>
    </row>
    <row r="513" ht="15">
      <c r="B513" s="24"/>
    </row>
    <row r="514" ht="15">
      <c r="B514" s="24"/>
    </row>
    <row r="515" ht="15">
      <c r="B515" s="24"/>
    </row>
    <row r="516" ht="15">
      <c r="B516" s="24"/>
    </row>
    <row r="517" ht="15">
      <c r="B517" s="24"/>
    </row>
    <row r="518" ht="15">
      <c r="B518" s="24"/>
    </row>
    <row r="519" ht="15">
      <c r="B519" s="24"/>
    </row>
    <row r="520" ht="15">
      <c r="B520" s="24"/>
    </row>
    <row r="521" ht="15">
      <c r="B521" s="24"/>
    </row>
    <row r="522" ht="15">
      <c r="B522" s="24"/>
    </row>
    <row r="523" ht="15">
      <c r="B523" s="24"/>
    </row>
    <row r="524" ht="15">
      <c r="B524" s="24"/>
    </row>
    <row r="525" ht="15">
      <c r="B525" s="24"/>
    </row>
    <row r="526" ht="15">
      <c r="B526" s="24"/>
    </row>
    <row r="527" ht="15">
      <c r="B527" s="24"/>
    </row>
    <row r="528" ht="15">
      <c r="B528" s="24"/>
    </row>
    <row r="529" ht="15">
      <c r="B529" s="24"/>
    </row>
    <row r="530" ht="15">
      <c r="B530" s="24"/>
    </row>
    <row r="531" ht="15">
      <c r="B531" s="24"/>
    </row>
    <row r="532" ht="15">
      <c r="B532" s="24"/>
    </row>
    <row r="533" ht="15">
      <c r="B533" s="24"/>
    </row>
    <row r="534" ht="15">
      <c r="B534" s="24"/>
    </row>
    <row r="535" ht="15">
      <c r="B535" s="24"/>
    </row>
    <row r="536" ht="15">
      <c r="B536" s="24"/>
    </row>
    <row r="537" ht="15">
      <c r="B537" s="24"/>
    </row>
    <row r="538" ht="15">
      <c r="B538" s="24"/>
    </row>
    <row r="539" ht="15">
      <c r="B539" s="24"/>
    </row>
    <row r="540" ht="15">
      <c r="B540" s="24"/>
    </row>
    <row r="541" ht="15">
      <c r="B541" s="24"/>
    </row>
    <row r="542" ht="15">
      <c r="B542" s="24"/>
    </row>
    <row r="543" ht="15">
      <c r="B543" s="24"/>
    </row>
    <row r="544" ht="15">
      <c r="B544" s="24"/>
    </row>
    <row r="545" ht="15">
      <c r="B545" s="24"/>
    </row>
    <row r="546" ht="15">
      <c r="B546" s="24"/>
    </row>
    <row r="547" ht="15">
      <c r="B547" s="24"/>
    </row>
    <row r="548" ht="15">
      <c r="B548" s="24"/>
    </row>
    <row r="549" ht="15">
      <c r="B549" s="24"/>
    </row>
    <row r="550" ht="15">
      <c r="B550" s="24"/>
    </row>
    <row r="551" ht="15">
      <c r="B551" s="24"/>
    </row>
    <row r="552" ht="15">
      <c r="B552" s="24"/>
    </row>
    <row r="553" ht="15">
      <c r="B553" s="24"/>
    </row>
    <row r="554" ht="15">
      <c r="B554" s="24"/>
    </row>
    <row r="555" ht="15">
      <c r="B555" s="24"/>
    </row>
    <row r="556" ht="15">
      <c r="B556" s="24"/>
    </row>
    <row r="557" ht="15">
      <c r="B557" s="24"/>
    </row>
    <row r="558" ht="15">
      <c r="B558" s="24"/>
    </row>
    <row r="559" ht="15">
      <c r="B559" s="24"/>
    </row>
    <row r="560" ht="15">
      <c r="B560" s="24"/>
    </row>
    <row r="561" ht="15">
      <c r="B561" s="24"/>
    </row>
    <row r="562" ht="15">
      <c r="B562" s="24"/>
    </row>
    <row r="563" ht="15">
      <c r="B563" s="24"/>
    </row>
    <row r="564" ht="15">
      <c r="B564" s="24"/>
    </row>
    <row r="565" ht="15">
      <c r="B565" s="24"/>
    </row>
    <row r="566" ht="15">
      <c r="B566" s="24"/>
    </row>
    <row r="567" ht="15">
      <c r="B567" s="24"/>
    </row>
    <row r="568" ht="15">
      <c r="B568" s="24"/>
    </row>
    <row r="569" ht="15">
      <c r="B569" s="24"/>
    </row>
    <row r="570" ht="15">
      <c r="B570" s="24"/>
    </row>
    <row r="571" ht="15">
      <c r="B571" s="24"/>
    </row>
    <row r="572" ht="15">
      <c r="B572" s="24"/>
    </row>
    <row r="573" ht="15">
      <c r="B573" s="24"/>
    </row>
    <row r="574" ht="15">
      <c r="B574" s="24"/>
    </row>
    <row r="575" ht="15">
      <c r="B575" s="24"/>
    </row>
    <row r="576" ht="15">
      <c r="B576" s="24"/>
    </row>
    <row r="577" ht="15">
      <c r="B577" s="24"/>
    </row>
    <row r="578" ht="15">
      <c r="B578" s="24"/>
    </row>
    <row r="579" ht="15">
      <c r="B579" s="24"/>
    </row>
    <row r="580" ht="15">
      <c r="B580" s="24"/>
    </row>
    <row r="581" ht="15">
      <c r="B581" s="24"/>
    </row>
    <row r="582" ht="15">
      <c r="B582" s="24"/>
    </row>
    <row r="583" ht="15">
      <c r="B583" s="24"/>
    </row>
    <row r="584" ht="15">
      <c r="B584" s="24"/>
    </row>
    <row r="585" ht="15">
      <c r="B585" s="24"/>
    </row>
    <row r="586" ht="15">
      <c r="B586" s="24"/>
    </row>
    <row r="587" ht="15">
      <c r="B587" s="24"/>
    </row>
    <row r="588" ht="15">
      <c r="B588" s="24"/>
    </row>
    <row r="589" ht="15">
      <c r="B589" s="24"/>
    </row>
    <row r="590" ht="15">
      <c r="B590" s="24"/>
    </row>
    <row r="591" ht="15">
      <c r="B591" s="24"/>
    </row>
    <row r="592" ht="15">
      <c r="B592" s="24"/>
    </row>
    <row r="593" ht="15">
      <c r="B593" s="24"/>
    </row>
    <row r="594" ht="15">
      <c r="B594" s="24"/>
    </row>
    <row r="595" ht="15">
      <c r="B595" s="24"/>
    </row>
    <row r="596" ht="15">
      <c r="B596" s="24"/>
    </row>
    <row r="597" ht="15">
      <c r="B597" s="24"/>
    </row>
    <row r="598" ht="15">
      <c r="B598" s="24"/>
    </row>
    <row r="599" ht="15">
      <c r="B599" s="24"/>
    </row>
    <row r="600" ht="15">
      <c r="B600" s="24"/>
    </row>
    <row r="601" ht="15">
      <c r="B601" s="24"/>
    </row>
    <row r="602" ht="15">
      <c r="B602" s="24"/>
    </row>
    <row r="603" ht="15">
      <c r="B603" s="24"/>
    </row>
    <row r="604" ht="15">
      <c r="B604" s="24"/>
    </row>
    <row r="605" ht="15">
      <c r="B605" s="24"/>
    </row>
    <row r="606" ht="15">
      <c r="B606" s="24"/>
    </row>
    <row r="607" ht="15">
      <c r="B607" s="24"/>
    </row>
    <row r="608" ht="15">
      <c r="B608" s="24"/>
    </row>
    <row r="609" ht="15">
      <c r="B609" s="24"/>
    </row>
    <row r="610" ht="15">
      <c r="B610" s="24"/>
    </row>
    <row r="611" ht="15">
      <c r="B611" s="24"/>
    </row>
    <row r="612" ht="15">
      <c r="B612" s="24"/>
    </row>
    <row r="613" ht="15">
      <c r="B613" s="24"/>
    </row>
    <row r="614" ht="15">
      <c r="B614" s="24"/>
    </row>
    <row r="615" ht="15">
      <c r="B615" s="24"/>
    </row>
    <row r="616" ht="15">
      <c r="B616" s="24"/>
    </row>
    <row r="617" ht="15">
      <c r="B617" s="24"/>
    </row>
    <row r="618" ht="15">
      <c r="B618" s="24"/>
    </row>
    <row r="619" ht="15">
      <c r="B619" s="24"/>
    </row>
    <row r="620" ht="15">
      <c r="B620" s="24"/>
    </row>
    <row r="621" ht="15">
      <c r="B621" s="24"/>
    </row>
    <row r="622" ht="15">
      <c r="B622" s="24"/>
    </row>
    <row r="623" ht="15">
      <c r="B623" s="24"/>
    </row>
    <row r="624" ht="15">
      <c r="B624" s="24"/>
    </row>
    <row r="625" ht="15">
      <c r="B625" s="24"/>
    </row>
    <row r="626" ht="15">
      <c r="B626" s="24"/>
    </row>
    <row r="627" ht="15">
      <c r="B627" s="24"/>
    </row>
    <row r="628" ht="15">
      <c r="B628" s="24"/>
    </row>
    <row r="629" ht="15">
      <c r="B629" s="24"/>
    </row>
    <row r="630" ht="15">
      <c r="B630" s="24"/>
    </row>
    <row r="631" ht="15">
      <c r="B631" s="24"/>
    </row>
    <row r="632" ht="15">
      <c r="B632" s="24"/>
    </row>
    <row r="633" ht="15">
      <c r="B633" s="24"/>
    </row>
    <row r="634" ht="15">
      <c r="B634" s="24"/>
    </row>
    <row r="635" ht="15">
      <c r="B635" s="24"/>
    </row>
    <row r="636" ht="15">
      <c r="B636" s="24"/>
    </row>
    <row r="637" ht="15">
      <c r="B637" s="24"/>
    </row>
    <row r="638" ht="15">
      <c r="B638" s="24"/>
    </row>
    <row r="639" ht="15">
      <c r="B639" s="24"/>
    </row>
    <row r="640" ht="15">
      <c r="B640" s="24"/>
    </row>
    <row r="641" ht="15">
      <c r="B641" s="24"/>
    </row>
    <row r="642" ht="15">
      <c r="B642" s="24"/>
    </row>
    <row r="643" ht="15">
      <c r="B643" s="24"/>
    </row>
    <row r="644" ht="15">
      <c r="B644" s="24"/>
    </row>
    <row r="645" ht="15">
      <c r="B645" s="24"/>
    </row>
    <row r="646" ht="15">
      <c r="B646" s="24"/>
    </row>
    <row r="647" ht="15">
      <c r="B647" s="24"/>
    </row>
    <row r="648" ht="15">
      <c r="B648" s="24"/>
    </row>
    <row r="649" ht="15">
      <c r="B649" s="24"/>
    </row>
    <row r="650" ht="15">
      <c r="B650" s="24"/>
    </row>
    <row r="651" ht="15">
      <c r="B651" s="24"/>
    </row>
    <row r="652" ht="15">
      <c r="B652" s="24"/>
    </row>
    <row r="653" ht="15">
      <c r="B653" s="24"/>
    </row>
    <row r="654" ht="15">
      <c r="B654" s="24"/>
    </row>
    <row r="655" ht="15">
      <c r="B655" s="24"/>
    </row>
    <row r="656" ht="15">
      <c r="B656" s="24"/>
    </row>
    <row r="657" ht="15">
      <c r="B657" s="24"/>
    </row>
    <row r="658" ht="15">
      <c r="B658" s="24"/>
    </row>
    <row r="659" ht="15">
      <c r="B659" s="24"/>
    </row>
    <row r="660" ht="15">
      <c r="B660" s="24"/>
    </row>
    <row r="661" ht="15">
      <c r="B661" s="24"/>
    </row>
    <row r="662" ht="15">
      <c r="B662" s="24"/>
    </row>
    <row r="663" ht="15">
      <c r="B663" s="24"/>
    </row>
    <row r="664" ht="15">
      <c r="B664" s="24"/>
    </row>
    <row r="665" ht="15">
      <c r="B665" s="24"/>
    </row>
    <row r="666" ht="15">
      <c r="B666" s="24"/>
    </row>
    <row r="667" ht="15">
      <c r="B667" s="24"/>
    </row>
    <row r="668" ht="15">
      <c r="B668" s="24"/>
    </row>
    <row r="669" ht="15">
      <c r="B669" s="24"/>
    </row>
    <row r="670" ht="15">
      <c r="B670" s="24"/>
    </row>
    <row r="671" ht="15">
      <c r="B671" s="24"/>
    </row>
    <row r="672" ht="15">
      <c r="B672" s="24"/>
    </row>
    <row r="673" ht="15">
      <c r="B673" s="24"/>
    </row>
    <row r="674" ht="15">
      <c r="B674" s="24"/>
    </row>
    <row r="675" ht="15">
      <c r="B675" s="24"/>
    </row>
    <row r="676" ht="15">
      <c r="B676" s="24"/>
    </row>
    <row r="677" ht="15">
      <c r="B677" s="24"/>
    </row>
    <row r="678" ht="15">
      <c r="B678" s="24"/>
    </row>
    <row r="679" ht="15">
      <c r="B679" s="24"/>
    </row>
    <row r="680" ht="15">
      <c r="B680" s="24"/>
    </row>
    <row r="681" ht="15">
      <c r="B681" s="24"/>
    </row>
    <row r="682" ht="15">
      <c r="B682" s="24"/>
    </row>
    <row r="683" ht="15">
      <c r="B683" s="24"/>
    </row>
    <row r="684" ht="15">
      <c r="B684" s="24"/>
    </row>
    <row r="685" ht="15">
      <c r="B685" s="24"/>
    </row>
    <row r="686" ht="15">
      <c r="B686" s="24"/>
    </row>
    <row r="687" ht="15">
      <c r="B687" s="24"/>
    </row>
    <row r="688" ht="15">
      <c r="B688" s="24"/>
    </row>
    <row r="689" ht="15">
      <c r="B689" s="24"/>
    </row>
    <row r="690" ht="15">
      <c r="B690" s="24"/>
    </row>
    <row r="691" ht="15">
      <c r="B691" s="24"/>
    </row>
    <row r="692" ht="15">
      <c r="B692" s="24"/>
    </row>
    <row r="693" ht="15">
      <c r="B693" s="24"/>
    </row>
    <row r="694" ht="15">
      <c r="B694" s="24"/>
    </row>
    <row r="695" ht="15">
      <c r="B695" s="24"/>
    </row>
    <row r="696" ht="15">
      <c r="B696" s="24"/>
    </row>
    <row r="697" ht="15">
      <c r="B697" s="24"/>
    </row>
    <row r="698" ht="15">
      <c r="B698" s="24"/>
    </row>
    <row r="699" ht="15">
      <c r="B699" s="24"/>
    </row>
    <row r="700" ht="15">
      <c r="B700" s="24"/>
    </row>
    <row r="701" ht="15">
      <c r="B701" s="24"/>
    </row>
    <row r="702" ht="15">
      <c r="B702" s="24"/>
    </row>
    <row r="703" ht="15">
      <c r="B703" s="24"/>
    </row>
    <row r="704" ht="15">
      <c r="B704" s="24"/>
    </row>
    <row r="705" ht="15">
      <c r="B705" s="24"/>
    </row>
    <row r="706" ht="15">
      <c r="B706" s="24"/>
    </row>
    <row r="707" ht="15">
      <c r="B707" s="24"/>
    </row>
    <row r="708" ht="15">
      <c r="B708" s="24"/>
    </row>
    <row r="709" ht="15">
      <c r="B709" s="24"/>
    </row>
    <row r="710" ht="15">
      <c r="B710" s="24"/>
    </row>
    <row r="711" ht="15">
      <c r="B711" s="24"/>
    </row>
    <row r="712" ht="15">
      <c r="B712" s="24"/>
    </row>
    <row r="713" ht="15">
      <c r="B713" s="24"/>
    </row>
    <row r="714" ht="15">
      <c r="B714" s="24"/>
    </row>
    <row r="715" ht="15">
      <c r="B715" s="24"/>
    </row>
    <row r="716" ht="15">
      <c r="B716" s="24"/>
    </row>
    <row r="717" ht="15">
      <c r="B717" s="24"/>
    </row>
    <row r="718" ht="15">
      <c r="B718" s="24"/>
    </row>
    <row r="719" ht="15">
      <c r="B719" s="24"/>
    </row>
    <row r="720" ht="15">
      <c r="B720" s="24"/>
    </row>
    <row r="721" ht="15">
      <c r="B721" s="24"/>
    </row>
    <row r="722" ht="15">
      <c r="B722" s="24"/>
    </row>
    <row r="723" ht="15">
      <c r="B723" s="24"/>
    </row>
    <row r="724" ht="15">
      <c r="B724" s="24"/>
    </row>
    <row r="725" ht="15">
      <c r="B725" s="24"/>
    </row>
    <row r="726" ht="15">
      <c r="B726" s="24"/>
    </row>
    <row r="727" ht="15">
      <c r="B727" s="24"/>
    </row>
    <row r="728" ht="15">
      <c r="B728" s="24"/>
    </row>
    <row r="729" ht="15">
      <c r="B729" s="24"/>
    </row>
    <row r="730" ht="15">
      <c r="B730" s="24"/>
    </row>
    <row r="731" ht="15">
      <c r="B731" s="24"/>
    </row>
    <row r="732" ht="15">
      <c r="B732" s="24"/>
    </row>
    <row r="733" ht="15">
      <c r="B733" s="24"/>
    </row>
    <row r="734" ht="15">
      <c r="B734" s="24"/>
    </row>
    <row r="735" ht="15">
      <c r="B735" s="24"/>
    </row>
    <row r="736" ht="15">
      <c r="B736" s="24"/>
    </row>
    <row r="737" ht="15">
      <c r="B737" s="24"/>
    </row>
    <row r="738" ht="15">
      <c r="B738" s="24"/>
    </row>
    <row r="739" ht="15">
      <c r="B739" s="24"/>
    </row>
    <row r="740" ht="15">
      <c r="B740" s="24"/>
    </row>
    <row r="741" ht="15">
      <c r="B741" s="24"/>
    </row>
    <row r="742" ht="15">
      <c r="B742" s="24"/>
    </row>
    <row r="743" ht="15">
      <c r="B743" s="24"/>
    </row>
    <row r="744" ht="15">
      <c r="B744" s="24"/>
    </row>
    <row r="745" ht="15">
      <c r="B745" s="24"/>
    </row>
    <row r="746" ht="15">
      <c r="B746" s="24"/>
    </row>
    <row r="747" ht="15">
      <c r="B747" s="24"/>
    </row>
    <row r="748" ht="15">
      <c r="B748" s="24"/>
    </row>
    <row r="749" ht="15">
      <c r="B749" s="24"/>
    </row>
    <row r="750" ht="15">
      <c r="B750" s="24"/>
    </row>
    <row r="751" ht="15">
      <c r="B751" s="24"/>
    </row>
    <row r="752" ht="15">
      <c r="B752" s="24"/>
    </row>
    <row r="753" ht="15">
      <c r="B753" s="24"/>
    </row>
    <row r="754" ht="15">
      <c r="B754" s="24"/>
    </row>
    <row r="755" ht="15">
      <c r="B755" s="24"/>
    </row>
    <row r="756" ht="15">
      <c r="B756" s="24"/>
    </row>
    <row r="757" ht="15">
      <c r="B757" s="24"/>
    </row>
    <row r="758" ht="15">
      <c r="B758" s="24"/>
    </row>
    <row r="759" ht="15">
      <c r="B759" s="24"/>
    </row>
    <row r="760" ht="15">
      <c r="B760" s="24"/>
    </row>
    <row r="761" ht="15">
      <c r="B761" s="24"/>
    </row>
    <row r="762" ht="15">
      <c r="B762" s="24"/>
    </row>
    <row r="763" ht="15">
      <c r="B763" s="24"/>
    </row>
    <row r="764" ht="15">
      <c r="B764" s="24"/>
    </row>
    <row r="765" ht="15">
      <c r="B765" s="24"/>
    </row>
    <row r="766" ht="15">
      <c r="B766" s="24"/>
    </row>
    <row r="767" ht="15">
      <c r="B767" s="24"/>
    </row>
    <row r="768" ht="15">
      <c r="B768" s="24"/>
    </row>
    <row r="769" ht="15">
      <c r="B769" s="24"/>
    </row>
    <row r="770" ht="15">
      <c r="B770" s="24"/>
    </row>
    <row r="771" ht="15">
      <c r="B771" s="24"/>
    </row>
    <row r="772" ht="15">
      <c r="B772" s="24"/>
    </row>
    <row r="773" ht="15">
      <c r="B773" s="24"/>
    </row>
    <row r="774" ht="15">
      <c r="B774" s="24"/>
    </row>
    <row r="775" ht="15">
      <c r="B775" s="24"/>
    </row>
    <row r="776" ht="15">
      <c r="B776" s="24"/>
    </row>
    <row r="777" ht="15">
      <c r="B777" s="24"/>
    </row>
    <row r="778" ht="15">
      <c r="B778" s="24"/>
    </row>
    <row r="779" ht="15">
      <c r="B779" s="24"/>
    </row>
    <row r="780" ht="15">
      <c r="B780" s="24"/>
    </row>
    <row r="781" ht="15">
      <c r="B781" s="24"/>
    </row>
    <row r="782" ht="15">
      <c r="B782" s="24"/>
    </row>
    <row r="783" ht="15">
      <c r="B783" s="24"/>
    </row>
    <row r="784" ht="15">
      <c r="B784" s="24"/>
    </row>
    <row r="785" ht="15">
      <c r="B785" s="24"/>
    </row>
    <row r="786" ht="15">
      <c r="B786" s="24"/>
    </row>
    <row r="787" ht="15">
      <c r="B787" s="24"/>
    </row>
    <row r="788" ht="15">
      <c r="B788" s="24"/>
    </row>
    <row r="789" ht="15">
      <c r="B789" s="24"/>
    </row>
    <row r="790" ht="15">
      <c r="B790" s="24"/>
    </row>
    <row r="791" ht="15">
      <c r="B791" s="24"/>
    </row>
    <row r="792" ht="15">
      <c r="B792" s="24"/>
    </row>
    <row r="793" ht="15">
      <c r="B793" s="24"/>
    </row>
    <row r="794" ht="15">
      <c r="B794" s="24"/>
    </row>
    <row r="795" ht="15">
      <c r="B795" s="24"/>
    </row>
    <row r="796" ht="15">
      <c r="B796" s="24"/>
    </row>
    <row r="797" ht="15">
      <c r="B797" s="24"/>
    </row>
    <row r="798" ht="15">
      <c r="B798" s="24"/>
    </row>
    <row r="799" ht="15">
      <c r="B799" s="24"/>
    </row>
    <row r="800" ht="15">
      <c r="B800" s="24"/>
    </row>
    <row r="801" ht="15">
      <c r="B801" s="24"/>
    </row>
    <row r="802" ht="15">
      <c r="B802" s="24"/>
    </row>
    <row r="803" ht="15">
      <c r="B803" s="24"/>
    </row>
    <row r="804" ht="15">
      <c r="B804" s="24"/>
    </row>
    <row r="805" ht="15">
      <c r="B805" s="24"/>
    </row>
    <row r="806" ht="15">
      <c r="B806" s="24"/>
    </row>
    <row r="807" ht="15">
      <c r="B807" s="24"/>
    </row>
    <row r="808" ht="15">
      <c r="B808" s="24"/>
    </row>
    <row r="809" ht="15">
      <c r="B809" s="24"/>
    </row>
    <row r="810" ht="15">
      <c r="B810" s="24"/>
    </row>
    <row r="811" ht="15">
      <c r="B811" s="24"/>
    </row>
    <row r="812" ht="15">
      <c r="B812" s="24"/>
    </row>
    <row r="813" ht="15">
      <c r="B813" s="24"/>
    </row>
    <row r="814" ht="15">
      <c r="B814" s="24"/>
    </row>
    <row r="815" ht="15">
      <c r="B815" s="24"/>
    </row>
    <row r="816" ht="15">
      <c r="B816" s="24"/>
    </row>
    <row r="817" ht="15">
      <c r="B817" s="24"/>
    </row>
    <row r="818" ht="15">
      <c r="B818" s="24"/>
    </row>
    <row r="819" ht="15">
      <c r="B819" s="24"/>
    </row>
    <row r="820" ht="15">
      <c r="B820" s="24"/>
    </row>
    <row r="821" ht="15">
      <c r="B821" s="24"/>
    </row>
    <row r="822" ht="15">
      <c r="B822" s="24"/>
    </row>
    <row r="823" ht="15">
      <c r="B823" s="24"/>
    </row>
    <row r="824" ht="15">
      <c r="B824" s="24"/>
    </row>
    <row r="825" ht="15">
      <c r="B825" s="24"/>
    </row>
    <row r="826" ht="15">
      <c r="B826" s="24"/>
    </row>
    <row r="827" ht="15">
      <c r="B827" s="24"/>
    </row>
    <row r="828" ht="15">
      <c r="B828" s="24"/>
    </row>
    <row r="829" ht="15">
      <c r="B829" s="24"/>
    </row>
    <row r="830" ht="15">
      <c r="B830" s="24"/>
    </row>
    <row r="831" ht="15">
      <c r="B831" s="24"/>
    </row>
    <row r="832" ht="15">
      <c r="B832" s="24"/>
    </row>
    <row r="833" ht="15">
      <c r="B833" s="24"/>
    </row>
    <row r="834" ht="15">
      <c r="B834" s="24"/>
    </row>
    <row r="835" ht="15">
      <c r="B835" s="24"/>
    </row>
    <row r="836" ht="15">
      <c r="B836" s="24"/>
    </row>
    <row r="837" ht="15">
      <c r="B837" s="24"/>
    </row>
    <row r="838" ht="15">
      <c r="B838" s="24"/>
    </row>
    <row r="839" ht="15">
      <c r="B839" s="24"/>
    </row>
    <row r="840" ht="15">
      <c r="B840" s="24"/>
    </row>
    <row r="841" ht="15">
      <c r="B841" s="24"/>
    </row>
    <row r="842" ht="15">
      <c r="B842" s="24"/>
    </row>
    <row r="843" ht="15">
      <c r="B843" s="24"/>
    </row>
    <row r="844" ht="15">
      <c r="B844" s="24"/>
    </row>
    <row r="845" ht="15">
      <c r="B845" s="24"/>
    </row>
    <row r="846" ht="15">
      <c r="B846" s="24"/>
    </row>
    <row r="847" ht="15">
      <c r="B847" s="24"/>
    </row>
    <row r="848" ht="15">
      <c r="B848" s="24"/>
    </row>
    <row r="849" ht="15">
      <c r="B849" s="24"/>
    </row>
    <row r="850" ht="15">
      <c r="B850" s="24"/>
    </row>
    <row r="851" ht="15">
      <c r="B851" s="24"/>
    </row>
    <row r="852" ht="15">
      <c r="B852" s="24"/>
    </row>
    <row r="853" ht="15">
      <c r="B853" s="24"/>
    </row>
    <row r="854" ht="15">
      <c r="B854" s="24"/>
    </row>
    <row r="855" ht="15">
      <c r="B855" s="24"/>
    </row>
    <row r="856" ht="15">
      <c r="B856" s="24"/>
    </row>
    <row r="857" ht="15">
      <c r="B857" s="24"/>
    </row>
    <row r="858" ht="15">
      <c r="B858" s="24"/>
    </row>
    <row r="859" ht="15">
      <c r="B859" s="24"/>
    </row>
    <row r="860" ht="15">
      <c r="B860" s="24"/>
    </row>
    <row r="861" ht="15">
      <c r="B861" s="24"/>
    </row>
    <row r="862" ht="15">
      <c r="B862" s="24"/>
    </row>
    <row r="863" ht="15">
      <c r="B863" s="24"/>
    </row>
    <row r="864" ht="15">
      <c r="B864" s="24"/>
    </row>
    <row r="865" ht="15">
      <c r="B865" s="24"/>
    </row>
    <row r="866" ht="15">
      <c r="B866" s="24"/>
    </row>
    <row r="867" ht="15">
      <c r="B867" s="24"/>
    </row>
    <row r="868" ht="15">
      <c r="B868" s="24"/>
    </row>
    <row r="869" ht="15">
      <c r="B869" s="24"/>
    </row>
    <row r="870" ht="15">
      <c r="B870" s="24"/>
    </row>
    <row r="871" ht="15">
      <c r="B871" s="24"/>
    </row>
    <row r="872" ht="15">
      <c r="B872" s="24"/>
    </row>
    <row r="873" ht="15">
      <c r="B873" s="24"/>
    </row>
    <row r="874" ht="15">
      <c r="B874" s="24"/>
    </row>
    <row r="875" ht="15">
      <c r="B875" s="24"/>
    </row>
    <row r="876" ht="15">
      <c r="B876" s="24"/>
    </row>
    <row r="877" ht="15">
      <c r="B877" s="24"/>
    </row>
    <row r="878" ht="15">
      <c r="B878" s="24"/>
    </row>
    <row r="879" ht="15">
      <c r="B879" s="24"/>
    </row>
    <row r="880" ht="15">
      <c r="B880" s="24"/>
    </row>
    <row r="881" ht="15">
      <c r="B881" s="24"/>
    </row>
    <row r="882" ht="15">
      <c r="B882" s="24"/>
    </row>
    <row r="883" ht="15">
      <c r="B883" s="24"/>
    </row>
    <row r="884" ht="15">
      <c r="B884" s="24"/>
    </row>
    <row r="885" ht="15">
      <c r="B885" s="24"/>
    </row>
    <row r="886" ht="15">
      <c r="B886" s="24"/>
    </row>
    <row r="887" ht="15">
      <c r="B887" s="24"/>
    </row>
    <row r="888" ht="15">
      <c r="B888" s="24"/>
    </row>
    <row r="889" ht="15">
      <c r="B889" s="24"/>
    </row>
    <row r="890" ht="15">
      <c r="B890" s="24"/>
    </row>
    <row r="891" ht="15">
      <c r="B891" s="24"/>
    </row>
    <row r="892" ht="15">
      <c r="B892" s="24"/>
    </row>
    <row r="893" ht="15">
      <c r="B893" s="24"/>
    </row>
    <row r="894" ht="15">
      <c r="B894" s="24"/>
    </row>
    <row r="895" ht="15">
      <c r="B895" s="24"/>
    </row>
    <row r="896" ht="15">
      <c r="B896" s="24"/>
    </row>
    <row r="897" ht="15">
      <c r="B897" s="24"/>
    </row>
    <row r="898" ht="15">
      <c r="B898" s="24"/>
    </row>
    <row r="899" ht="15">
      <c r="B899" s="24"/>
    </row>
    <row r="900" ht="15">
      <c r="B900" s="24"/>
    </row>
    <row r="901" ht="15">
      <c r="B901" s="24"/>
    </row>
    <row r="902" ht="15">
      <c r="B902" s="24"/>
    </row>
    <row r="903" ht="15">
      <c r="B903" s="24"/>
    </row>
    <row r="904" ht="15">
      <c r="B904" s="24"/>
    </row>
    <row r="905" ht="15">
      <c r="B905" s="24"/>
    </row>
    <row r="906" ht="15">
      <c r="B906" s="24"/>
    </row>
    <row r="907" ht="15">
      <c r="B907" s="24"/>
    </row>
    <row r="908" ht="15">
      <c r="B908" s="24"/>
    </row>
    <row r="909" ht="15">
      <c r="B909" s="24"/>
    </row>
    <row r="910" ht="15">
      <c r="B910" s="24"/>
    </row>
    <row r="911" ht="15">
      <c r="B911" s="24"/>
    </row>
    <row r="912" ht="15">
      <c r="B912" s="24"/>
    </row>
    <row r="913" ht="15">
      <c r="B913" s="24"/>
    </row>
    <row r="914" ht="15">
      <c r="B914" s="24"/>
    </row>
    <row r="915" ht="15">
      <c r="B915" s="24"/>
    </row>
    <row r="916" ht="15">
      <c r="B916" s="24"/>
    </row>
    <row r="917" ht="15">
      <c r="B917" s="24"/>
    </row>
    <row r="918" ht="15">
      <c r="B918" s="24"/>
    </row>
    <row r="919" ht="15">
      <c r="B919" s="24"/>
    </row>
    <row r="920" ht="15">
      <c r="B920" s="24"/>
    </row>
    <row r="921" ht="15">
      <c r="B921" s="24"/>
    </row>
    <row r="922" ht="15">
      <c r="B922" s="24"/>
    </row>
    <row r="923" ht="15">
      <c r="B923" s="24"/>
    </row>
    <row r="924" ht="15">
      <c r="B924" s="24"/>
    </row>
    <row r="925" ht="15">
      <c r="B925" s="24"/>
    </row>
    <row r="926" ht="15">
      <c r="B926" s="24"/>
    </row>
    <row r="927" ht="15">
      <c r="B927" s="24"/>
    </row>
    <row r="928" ht="15">
      <c r="B928" s="24"/>
    </row>
    <row r="929" ht="15">
      <c r="B929" s="24"/>
    </row>
    <row r="930" ht="15">
      <c r="B930" s="24"/>
    </row>
    <row r="931" ht="15">
      <c r="B931" s="24"/>
    </row>
    <row r="932" ht="15">
      <c r="B932" s="24"/>
    </row>
    <row r="933" ht="15">
      <c r="B933" s="24"/>
    </row>
    <row r="934" ht="15">
      <c r="B934" s="24"/>
    </row>
    <row r="935" ht="15">
      <c r="B935" s="24"/>
    </row>
    <row r="936" ht="15">
      <c r="B936" s="24"/>
    </row>
    <row r="937" ht="15">
      <c r="B937" s="24"/>
    </row>
    <row r="938" ht="15">
      <c r="B938" s="24"/>
    </row>
    <row r="939" ht="15">
      <c r="B939" s="24"/>
    </row>
    <row r="940" ht="15">
      <c r="B940" s="24"/>
    </row>
    <row r="941" ht="15">
      <c r="B941" s="24"/>
    </row>
    <row r="942" ht="15">
      <c r="B942" s="24"/>
    </row>
    <row r="943" ht="15">
      <c r="B943" s="24"/>
    </row>
    <row r="944" ht="15">
      <c r="B944" s="24"/>
    </row>
    <row r="945" ht="15">
      <c r="B945" s="24"/>
    </row>
    <row r="946" ht="15">
      <c r="B946" s="24"/>
    </row>
    <row r="947" ht="15">
      <c r="B947" s="24"/>
    </row>
    <row r="948" ht="15">
      <c r="B948" s="24"/>
    </row>
    <row r="949" ht="15">
      <c r="B949" s="24"/>
    </row>
    <row r="950" ht="15">
      <c r="B950" s="24"/>
    </row>
    <row r="951" ht="15">
      <c r="B951" s="24"/>
    </row>
    <row r="952" ht="15">
      <c r="B952" s="24"/>
    </row>
    <row r="953" ht="15">
      <c r="B953" s="24"/>
    </row>
    <row r="954" ht="15">
      <c r="B954" s="24"/>
    </row>
    <row r="955" ht="15">
      <c r="B955" s="24"/>
    </row>
    <row r="956" ht="15">
      <c r="B956" s="24"/>
    </row>
    <row r="957" ht="15">
      <c r="B957" s="24"/>
    </row>
    <row r="958" ht="15">
      <c r="B958" s="24"/>
    </row>
    <row r="959" ht="15">
      <c r="B959" s="24"/>
    </row>
    <row r="960" ht="15">
      <c r="B960" s="24"/>
    </row>
    <row r="961" ht="15">
      <c r="B961" s="24"/>
    </row>
    <row r="962" ht="15">
      <c r="B962" s="24"/>
    </row>
    <row r="963" ht="15">
      <c r="B963" s="24"/>
    </row>
    <row r="964" ht="15">
      <c r="B964" s="24"/>
    </row>
    <row r="965" ht="15">
      <c r="B965" s="24"/>
    </row>
    <row r="966" ht="15">
      <c r="B966" s="24"/>
    </row>
    <row r="967" ht="15">
      <c r="B967" s="24"/>
    </row>
    <row r="968" ht="15">
      <c r="B968" s="24"/>
    </row>
    <row r="969" ht="15">
      <c r="B969" s="24"/>
    </row>
    <row r="970" ht="15">
      <c r="B970" s="24"/>
    </row>
    <row r="971" ht="15">
      <c r="B971" s="24"/>
    </row>
    <row r="972" ht="15">
      <c r="B972" s="24"/>
    </row>
    <row r="973" ht="15">
      <c r="B973" s="24"/>
    </row>
    <row r="974" ht="15">
      <c r="B974" s="24"/>
    </row>
    <row r="975" ht="15">
      <c r="B975" s="24"/>
    </row>
    <row r="976" ht="15">
      <c r="B976" s="24"/>
    </row>
    <row r="977" ht="15">
      <c r="B977" s="24"/>
    </row>
    <row r="978" ht="15">
      <c r="B978" s="24"/>
    </row>
    <row r="979" ht="15">
      <c r="B979" s="24"/>
    </row>
    <row r="980" ht="15">
      <c r="B980" s="24"/>
    </row>
    <row r="981" ht="15">
      <c r="B981" s="24"/>
    </row>
    <row r="982" ht="15">
      <c r="B982" s="24"/>
    </row>
    <row r="983" ht="15">
      <c r="B983" s="24"/>
    </row>
    <row r="984" ht="15">
      <c r="B984" s="24"/>
    </row>
    <row r="985" ht="15">
      <c r="B985" s="24"/>
    </row>
    <row r="986" ht="15">
      <c r="B986" s="24"/>
    </row>
    <row r="987" ht="15">
      <c r="B987" s="24"/>
    </row>
    <row r="988" ht="15">
      <c r="B988" s="24"/>
    </row>
    <row r="989" ht="15">
      <c r="B989" s="24"/>
    </row>
    <row r="990" ht="15">
      <c r="B990" s="24"/>
    </row>
    <row r="991" ht="15">
      <c r="B991" s="24"/>
    </row>
    <row r="992" ht="15">
      <c r="B992" s="24"/>
    </row>
    <row r="993" ht="15">
      <c r="B993" s="24"/>
    </row>
    <row r="994" ht="15">
      <c r="B994" s="24"/>
    </row>
    <row r="995" ht="15">
      <c r="B995" s="24"/>
    </row>
    <row r="996" ht="15">
      <c r="B996" s="24"/>
    </row>
    <row r="997" ht="15">
      <c r="B997" s="24"/>
    </row>
    <row r="998" ht="15">
      <c r="B998" s="24"/>
    </row>
    <row r="999" ht="15">
      <c r="B999" s="24"/>
    </row>
    <row r="1000" ht="15">
      <c r="B1000" s="24"/>
    </row>
    <row r="1001" ht="15">
      <c r="B1001" s="24"/>
    </row>
    <row r="1002" ht="15">
      <c r="B1002" s="24"/>
    </row>
    <row r="1003" ht="15">
      <c r="B1003" s="24"/>
    </row>
    <row r="1004" ht="15">
      <c r="B1004" s="24"/>
    </row>
    <row r="1005" ht="15">
      <c r="B1005" s="24"/>
    </row>
    <row r="1006" ht="15">
      <c r="B1006" s="24"/>
    </row>
    <row r="1007" ht="15">
      <c r="B1007" s="24"/>
    </row>
    <row r="1008" ht="15">
      <c r="B1008" s="24"/>
    </row>
    <row r="1009" ht="15">
      <c r="B1009" s="24"/>
    </row>
    <row r="1010" ht="15">
      <c r="B1010" s="24"/>
    </row>
    <row r="1011" ht="15">
      <c r="B1011" s="24"/>
    </row>
    <row r="1012" ht="15">
      <c r="B1012" s="24"/>
    </row>
    <row r="1013" ht="15">
      <c r="B1013" s="24"/>
    </row>
    <row r="1014" ht="15">
      <c r="B1014" s="24"/>
    </row>
    <row r="1015" ht="15">
      <c r="B1015" s="24"/>
    </row>
    <row r="1016" ht="15">
      <c r="B1016" s="24"/>
    </row>
    <row r="1017" ht="15">
      <c r="B1017" s="24"/>
    </row>
    <row r="1018" ht="15">
      <c r="B1018" s="24"/>
    </row>
    <row r="1019" ht="15">
      <c r="B1019" s="24"/>
    </row>
    <row r="1020" ht="15">
      <c r="B1020" s="24"/>
    </row>
    <row r="1021" ht="15">
      <c r="B1021" s="24"/>
    </row>
    <row r="1022" ht="15">
      <c r="B1022" s="24"/>
    </row>
    <row r="1023" ht="15">
      <c r="B1023" s="24"/>
    </row>
    <row r="1024" ht="15">
      <c r="B1024" s="24"/>
    </row>
    <row r="1025" ht="15">
      <c r="B1025" s="24"/>
    </row>
    <row r="1026" ht="15">
      <c r="B1026" s="24"/>
    </row>
    <row r="1027" ht="15">
      <c r="B1027" s="24"/>
    </row>
    <row r="1028" ht="15">
      <c r="B1028" s="24"/>
    </row>
    <row r="1029" ht="15">
      <c r="B1029" s="24"/>
    </row>
    <row r="1030" ht="15">
      <c r="B1030" s="24"/>
    </row>
    <row r="1031" ht="15">
      <c r="B1031" s="24"/>
    </row>
    <row r="1032" ht="15">
      <c r="B1032" s="24"/>
    </row>
    <row r="1033" ht="15">
      <c r="B1033" s="24"/>
    </row>
    <row r="1034" ht="15">
      <c r="B1034" s="24"/>
    </row>
    <row r="1035" ht="15">
      <c r="B1035" s="24"/>
    </row>
    <row r="1036" ht="15">
      <c r="B1036" s="24"/>
    </row>
    <row r="1037" ht="15">
      <c r="B1037" s="24"/>
    </row>
    <row r="1038" ht="15">
      <c r="B1038" s="24"/>
    </row>
    <row r="1039" ht="15">
      <c r="B1039" s="24"/>
    </row>
    <row r="1040" ht="15">
      <c r="B1040" s="24"/>
    </row>
    <row r="1041" ht="15">
      <c r="B1041" s="24"/>
    </row>
    <row r="1042" ht="15">
      <c r="B1042" s="24"/>
    </row>
    <row r="1043" ht="15">
      <c r="B1043" s="24"/>
    </row>
    <row r="1044" ht="15">
      <c r="B1044" s="24"/>
    </row>
    <row r="1045" ht="15">
      <c r="B1045" s="24"/>
    </row>
    <row r="1046" ht="15">
      <c r="B1046" s="24"/>
    </row>
    <row r="1047" ht="15">
      <c r="B1047" s="24"/>
    </row>
    <row r="1048" ht="15">
      <c r="B1048" s="24"/>
    </row>
    <row r="1049" ht="15">
      <c r="B1049" s="24"/>
    </row>
    <row r="1050" ht="15">
      <c r="B1050" s="24"/>
    </row>
    <row r="1051" ht="15">
      <c r="B1051" s="24"/>
    </row>
    <row r="1052" ht="15">
      <c r="B1052" s="24"/>
    </row>
    <row r="1053" ht="15">
      <c r="B1053" s="24"/>
    </row>
    <row r="1054" ht="15">
      <c r="B1054" s="24"/>
    </row>
    <row r="1055" ht="15">
      <c r="B1055" s="24"/>
    </row>
    <row r="1056" ht="15">
      <c r="B1056" s="24"/>
    </row>
    <row r="1057" ht="15">
      <c r="B1057" s="24"/>
    </row>
    <row r="1058" ht="15">
      <c r="B1058" s="24"/>
    </row>
    <row r="1059" ht="15">
      <c r="B1059" s="24"/>
    </row>
    <row r="1060" ht="15">
      <c r="B1060" s="24"/>
    </row>
    <row r="1061" ht="15">
      <c r="B1061" s="24"/>
    </row>
    <row r="1062" ht="15">
      <c r="B1062" s="24"/>
    </row>
    <row r="1063" ht="15">
      <c r="B1063" s="24"/>
    </row>
    <row r="1064" ht="15">
      <c r="B1064" s="24"/>
    </row>
    <row r="1065" ht="15">
      <c r="B1065" s="24"/>
    </row>
    <row r="1066" ht="15">
      <c r="B1066" s="24"/>
    </row>
    <row r="1067" ht="15">
      <c r="B1067" s="24"/>
    </row>
    <row r="1068" ht="15">
      <c r="B1068" s="24"/>
    </row>
    <row r="1069" ht="15">
      <c r="B1069" s="24"/>
    </row>
    <row r="1070" ht="15">
      <c r="B1070" s="24"/>
    </row>
    <row r="1071" ht="15">
      <c r="B1071" s="24"/>
    </row>
    <row r="1072" ht="15">
      <c r="B1072" s="24"/>
    </row>
    <row r="1073" ht="15">
      <c r="B1073" s="24"/>
    </row>
    <row r="1074" ht="15">
      <c r="B1074" s="24"/>
    </row>
    <row r="1075" ht="15">
      <c r="B1075" s="24"/>
    </row>
    <row r="1076" ht="15">
      <c r="B1076" s="24"/>
    </row>
    <row r="1077" ht="15">
      <c r="B1077" s="24"/>
    </row>
    <row r="1078" ht="15">
      <c r="B1078" s="24"/>
    </row>
    <row r="1079" ht="15">
      <c r="B1079" s="24"/>
    </row>
    <row r="1080" ht="15">
      <c r="B1080" s="24"/>
    </row>
    <row r="1081" ht="15">
      <c r="B1081" s="24"/>
    </row>
    <row r="1082" ht="15">
      <c r="B1082" s="24"/>
    </row>
    <row r="1083" ht="15">
      <c r="B1083" s="24"/>
    </row>
    <row r="1084" ht="15">
      <c r="B1084" s="24"/>
    </row>
    <row r="1085" ht="15">
      <c r="B1085" s="24"/>
    </row>
    <row r="1086" ht="15">
      <c r="B1086" s="24"/>
    </row>
    <row r="1087" ht="15">
      <c r="B1087" s="24"/>
    </row>
    <row r="1088" ht="15">
      <c r="B1088" s="24"/>
    </row>
    <row r="1089" ht="15">
      <c r="B1089" s="24"/>
    </row>
    <row r="1090" ht="15">
      <c r="B1090" s="24"/>
    </row>
    <row r="1091" ht="15">
      <c r="B1091" s="24"/>
    </row>
    <row r="1092" ht="15">
      <c r="B1092" s="24"/>
    </row>
    <row r="1093" ht="15">
      <c r="B1093" s="24"/>
    </row>
    <row r="1094" ht="15">
      <c r="B1094" s="24"/>
    </row>
    <row r="1095" ht="15">
      <c r="B1095" s="24"/>
    </row>
    <row r="1096" ht="15">
      <c r="B1096" s="24"/>
    </row>
    <row r="1097" ht="15">
      <c r="B1097" s="24"/>
    </row>
    <row r="1098" ht="15">
      <c r="B1098" s="24"/>
    </row>
    <row r="1099" ht="15">
      <c r="B1099" s="24"/>
    </row>
    <row r="1100" ht="15">
      <c r="B1100" s="24"/>
    </row>
    <row r="1101" ht="15">
      <c r="B1101" s="24"/>
    </row>
    <row r="1102" ht="15">
      <c r="B1102" s="24"/>
    </row>
    <row r="1103" ht="15">
      <c r="B1103" s="24"/>
    </row>
    <row r="1104" ht="15">
      <c r="B1104" s="24"/>
    </row>
    <row r="1105" ht="15">
      <c r="B1105" s="24"/>
    </row>
    <row r="1106" ht="15">
      <c r="B1106" s="24"/>
    </row>
    <row r="1107" ht="15">
      <c r="B1107" s="24"/>
    </row>
    <row r="1108" ht="15">
      <c r="B1108" s="24"/>
    </row>
    <row r="1109" ht="15">
      <c r="B1109" s="24"/>
    </row>
    <row r="1110" ht="15">
      <c r="B1110" s="24"/>
    </row>
    <row r="1111" ht="15">
      <c r="B1111" s="24"/>
    </row>
    <row r="1112" ht="15">
      <c r="B1112" s="24"/>
    </row>
    <row r="1113" ht="15">
      <c r="B1113" s="24"/>
    </row>
    <row r="1114" ht="15">
      <c r="B1114" s="24"/>
    </row>
    <row r="1115" ht="15">
      <c r="B1115" s="24"/>
    </row>
    <row r="1116" ht="15">
      <c r="B1116" s="24"/>
    </row>
    <row r="1117" ht="15">
      <c r="B1117" s="24"/>
    </row>
    <row r="1118" ht="15">
      <c r="B1118" s="24"/>
    </row>
    <row r="1119" ht="15">
      <c r="B1119" s="24"/>
    </row>
    <row r="1120" ht="15">
      <c r="B1120" s="24"/>
    </row>
    <row r="1121" ht="15">
      <c r="B1121" s="24"/>
    </row>
    <row r="1122" ht="15">
      <c r="B1122" s="24"/>
    </row>
    <row r="1123" ht="15">
      <c r="B1123" s="24"/>
    </row>
    <row r="1124" ht="15">
      <c r="B1124" s="24"/>
    </row>
    <row r="1125" ht="15">
      <c r="B1125" s="24"/>
    </row>
    <row r="1126" ht="15">
      <c r="B1126" s="24"/>
    </row>
    <row r="1127" ht="15">
      <c r="B1127" s="24"/>
    </row>
    <row r="1128" ht="15">
      <c r="B1128" s="24"/>
    </row>
    <row r="1129" ht="15">
      <c r="B1129" s="24"/>
    </row>
    <row r="1130" ht="15">
      <c r="B1130" s="24"/>
    </row>
    <row r="1131" ht="15">
      <c r="B1131" s="24"/>
    </row>
    <row r="1132" ht="15">
      <c r="B1132" s="24"/>
    </row>
    <row r="1133" ht="15">
      <c r="B1133" s="24"/>
    </row>
    <row r="1134" ht="15">
      <c r="B1134" s="24"/>
    </row>
    <row r="1135" ht="15">
      <c r="B1135" s="24"/>
    </row>
    <row r="1136" ht="15">
      <c r="B1136" s="24"/>
    </row>
    <row r="1137" ht="15">
      <c r="B1137" s="24"/>
    </row>
    <row r="1138" ht="15">
      <c r="B1138" s="24"/>
    </row>
    <row r="1139" ht="15">
      <c r="B1139" s="24"/>
    </row>
    <row r="1140" ht="15">
      <c r="B1140" s="24"/>
    </row>
    <row r="1141" ht="15">
      <c r="B1141" s="24"/>
    </row>
    <row r="1142" ht="15">
      <c r="B1142" s="24"/>
    </row>
    <row r="1143" ht="15">
      <c r="B1143" s="24"/>
    </row>
    <row r="1144" ht="15">
      <c r="B1144" s="24"/>
    </row>
    <row r="1145" ht="15">
      <c r="B1145" s="24"/>
    </row>
    <row r="1146" ht="15">
      <c r="B1146" s="24"/>
    </row>
    <row r="1147" ht="15">
      <c r="B1147" s="24"/>
    </row>
    <row r="1148" ht="15">
      <c r="B1148" s="24"/>
    </row>
    <row r="1149" ht="15">
      <c r="B1149" s="24"/>
    </row>
    <row r="1150" ht="15">
      <c r="B1150" s="24"/>
    </row>
    <row r="1151" ht="15">
      <c r="B1151" s="24"/>
    </row>
    <row r="1152" ht="15">
      <c r="B1152" s="24"/>
    </row>
    <row r="1153" ht="15">
      <c r="B1153" s="24"/>
    </row>
    <row r="1154" ht="15">
      <c r="B1154" s="24"/>
    </row>
    <row r="1155" ht="15">
      <c r="B1155" s="24"/>
    </row>
    <row r="1156" ht="15">
      <c r="B1156" s="24"/>
    </row>
    <row r="1157" ht="15">
      <c r="B1157" s="24"/>
    </row>
    <row r="1158" ht="15">
      <c r="B1158" s="24"/>
    </row>
    <row r="1159" ht="15">
      <c r="B1159" s="24"/>
    </row>
    <row r="1160" ht="15">
      <c r="B1160" s="24"/>
    </row>
    <row r="1161" ht="15">
      <c r="B1161" s="24"/>
    </row>
    <row r="1162" ht="15">
      <c r="B1162" s="24"/>
    </row>
    <row r="1163" ht="15">
      <c r="B1163" s="24"/>
    </row>
    <row r="1164" ht="15">
      <c r="B1164" s="24"/>
    </row>
    <row r="1165" ht="15">
      <c r="B1165" s="24"/>
    </row>
    <row r="1166" ht="15">
      <c r="B1166" s="24"/>
    </row>
    <row r="1167" ht="15">
      <c r="B1167" s="24"/>
    </row>
    <row r="1168" ht="15">
      <c r="B1168" s="24"/>
    </row>
    <row r="1169" ht="15">
      <c r="B1169" s="24"/>
    </row>
    <row r="1170" ht="15">
      <c r="B1170" s="24"/>
    </row>
    <row r="1171" ht="15">
      <c r="B1171" s="24"/>
    </row>
    <row r="1172" ht="15">
      <c r="B1172" s="24"/>
    </row>
    <row r="1173" ht="15">
      <c r="B1173" s="24"/>
    </row>
    <row r="1174" ht="15">
      <c r="B1174" s="24"/>
    </row>
    <row r="1175" ht="15">
      <c r="B1175" s="24"/>
    </row>
    <row r="1176" ht="15">
      <c r="B1176" s="24"/>
    </row>
    <row r="1177" ht="15">
      <c r="B1177" s="24"/>
    </row>
    <row r="1178" ht="15">
      <c r="B1178" s="24"/>
    </row>
    <row r="1179" ht="15">
      <c r="B1179" s="24"/>
    </row>
    <row r="1180" ht="15">
      <c r="B1180" s="24"/>
    </row>
    <row r="1181" ht="15">
      <c r="B1181" s="24"/>
    </row>
    <row r="1182" ht="15">
      <c r="B1182" s="24"/>
    </row>
    <row r="1183" ht="15">
      <c r="B1183" s="24"/>
    </row>
    <row r="1184" ht="15">
      <c r="B1184" s="24"/>
    </row>
    <row r="1185" ht="15">
      <c r="B1185" s="24"/>
    </row>
    <row r="1186" ht="15">
      <c r="B1186" s="24"/>
    </row>
    <row r="1187" ht="15">
      <c r="B1187" s="24"/>
    </row>
    <row r="1188" ht="15">
      <c r="B1188" s="24"/>
    </row>
    <row r="1189" ht="15">
      <c r="B1189" s="24"/>
    </row>
    <row r="1190" ht="15">
      <c r="B1190" s="24"/>
    </row>
    <row r="1191" ht="15">
      <c r="B1191" s="24"/>
    </row>
    <row r="1192" ht="15">
      <c r="B1192" s="24"/>
    </row>
    <row r="1193" ht="15">
      <c r="B1193" s="24"/>
    </row>
    <row r="1194" ht="15">
      <c r="B1194" s="24"/>
    </row>
    <row r="1195" ht="15">
      <c r="B1195" s="24"/>
    </row>
    <row r="1196" ht="15">
      <c r="B1196" s="24"/>
    </row>
    <row r="1197" ht="15">
      <c r="B1197" s="24"/>
    </row>
    <row r="1198" ht="15">
      <c r="B1198" s="24"/>
    </row>
    <row r="1199" ht="15">
      <c r="B1199" s="24"/>
    </row>
    <row r="1200" ht="15">
      <c r="B1200" s="24"/>
    </row>
    <row r="1201" ht="15">
      <c r="B1201" s="24"/>
    </row>
    <row r="1202" ht="15">
      <c r="B1202" s="24"/>
    </row>
    <row r="1203" ht="15">
      <c r="B1203" s="24"/>
    </row>
    <row r="1204" ht="15">
      <c r="B1204" s="24"/>
    </row>
    <row r="1205" ht="15">
      <c r="B1205" s="24"/>
    </row>
    <row r="1206" ht="15">
      <c r="B1206" s="24"/>
    </row>
    <row r="1207" ht="15">
      <c r="B1207" s="24"/>
    </row>
    <row r="1208" ht="15">
      <c r="B1208" s="24"/>
    </row>
    <row r="1209" ht="15">
      <c r="B1209" s="24"/>
    </row>
    <row r="1210" ht="15">
      <c r="B1210" s="24"/>
    </row>
    <row r="1211" ht="15">
      <c r="B1211" s="24"/>
    </row>
    <row r="1212" ht="15">
      <c r="B1212" s="24"/>
    </row>
    <row r="1213" ht="15">
      <c r="B1213" s="24"/>
    </row>
    <row r="1214" ht="15">
      <c r="B1214" s="24"/>
    </row>
    <row r="1215" ht="15">
      <c r="B1215" s="24"/>
    </row>
    <row r="1216" ht="15">
      <c r="B1216" s="24"/>
    </row>
    <row r="1217" ht="15">
      <c r="B1217" s="24"/>
    </row>
    <row r="1218" ht="15">
      <c r="B1218" s="24"/>
    </row>
    <row r="1219" ht="15">
      <c r="B1219" s="24"/>
    </row>
    <row r="1220" ht="15">
      <c r="B1220" s="24"/>
    </row>
    <row r="1221" ht="15">
      <c r="B1221" s="24"/>
    </row>
    <row r="1222" ht="15">
      <c r="B1222" s="24"/>
    </row>
    <row r="1223" ht="15">
      <c r="B1223" s="24"/>
    </row>
    <row r="1224" ht="15">
      <c r="B1224" s="24"/>
    </row>
    <row r="1225" ht="15">
      <c r="B1225" s="24"/>
    </row>
    <row r="1226" ht="15">
      <c r="B1226" s="24"/>
    </row>
    <row r="1227" ht="15">
      <c r="B1227" s="24"/>
    </row>
    <row r="1228" ht="15">
      <c r="B1228" s="24"/>
    </row>
    <row r="1229" ht="15">
      <c r="B1229" s="24"/>
    </row>
    <row r="1230" ht="15">
      <c r="B1230" s="24"/>
    </row>
    <row r="1231" ht="15">
      <c r="B1231" s="24"/>
    </row>
    <row r="1232" ht="15">
      <c r="B1232" s="24"/>
    </row>
    <row r="1233" ht="15">
      <c r="B1233" s="24"/>
    </row>
    <row r="1234" ht="15">
      <c r="B1234" s="24"/>
    </row>
    <row r="1235" ht="15">
      <c r="B1235" s="24"/>
    </row>
    <row r="1236" ht="15">
      <c r="B1236" s="24"/>
    </row>
    <row r="1237" ht="15">
      <c r="B1237" s="24"/>
    </row>
    <row r="1238" ht="15">
      <c r="B1238" s="24"/>
    </row>
    <row r="1239" ht="15">
      <c r="B1239" s="24"/>
    </row>
    <row r="1240" ht="15">
      <c r="B1240" s="24"/>
    </row>
    <row r="1241" ht="15">
      <c r="B1241" s="24"/>
    </row>
    <row r="1242" ht="15">
      <c r="B1242" s="24"/>
    </row>
    <row r="1243" ht="15">
      <c r="B1243" s="24"/>
    </row>
    <row r="1244" ht="15">
      <c r="B1244" s="24"/>
    </row>
    <row r="1245" ht="15">
      <c r="B1245" s="24"/>
    </row>
    <row r="1246" ht="15">
      <c r="B1246" s="24"/>
    </row>
    <row r="1247" ht="15">
      <c r="B1247" s="24"/>
    </row>
    <row r="1248" ht="15">
      <c r="B1248" s="24"/>
    </row>
    <row r="1249" ht="15">
      <c r="B1249" s="24"/>
    </row>
    <row r="1250" ht="15">
      <c r="B1250" s="24"/>
    </row>
    <row r="1251" ht="15">
      <c r="B1251" s="24"/>
    </row>
    <row r="1252" ht="15">
      <c r="B1252" s="24"/>
    </row>
    <row r="1253" ht="15">
      <c r="B1253" s="24"/>
    </row>
    <row r="1254" ht="15">
      <c r="B1254" s="24"/>
    </row>
    <row r="1255" ht="15">
      <c r="B1255" s="24"/>
    </row>
    <row r="1256" ht="15">
      <c r="B1256" s="24"/>
    </row>
    <row r="1257" ht="15">
      <c r="B1257" s="24"/>
    </row>
    <row r="1258" ht="15">
      <c r="B1258" s="24"/>
    </row>
    <row r="1259" ht="15">
      <c r="B1259" s="24"/>
    </row>
    <row r="1260" ht="15">
      <c r="B1260" s="24"/>
    </row>
    <row r="1261" ht="15">
      <c r="B1261" s="24"/>
    </row>
    <row r="1262" ht="15">
      <c r="B1262" s="24"/>
    </row>
    <row r="1263" ht="15">
      <c r="B1263" s="24"/>
    </row>
    <row r="1264" ht="15">
      <c r="B1264" s="24"/>
    </row>
    <row r="1265" ht="15">
      <c r="B1265" s="24"/>
    </row>
    <row r="1266" ht="15">
      <c r="B1266" s="24"/>
    </row>
    <row r="1267" ht="15">
      <c r="B1267" s="24"/>
    </row>
    <row r="1268" ht="15">
      <c r="B1268" s="24"/>
    </row>
    <row r="1269" ht="15">
      <c r="B1269" s="24"/>
    </row>
    <row r="1270" ht="15">
      <c r="B1270" s="24"/>
    </row>
    <row r="1271" ht="15">
      <c r="B1271" s="24"/>
    </row>
    <row r="1272" ht="15">
      <c r="B1272" s="24"/>
    </row>
    <row r="1273" ht="15">
      <c r="B1273" s="24"/>
    </row>
    <row r="1274" ht="15">
      <c r="B1274" s="24"/>
    </row>
    <row r="1275" ht="15">
      <c r="B1275" s="24"/>
    </row>
    <row r="1276" ht="15">
      <c r="B1276" s="24"/>
    </row>
    <row r="1277" ht="15">
      <c r="B1277" s="24"/>
    </row>
    <row r="1278" ht="15">
      <c r="B1278" s="24"/>
    </row>
    <row r="1279" ht="15">
      <c r="B1279" s="24"/>
    </row>
    <row r="1280" ht="15">
      <c r="B1280" s="24"/>
    </row>
    <row r="1281" ht="15">
      <c r="B1281" s="24"/>
    </row>
    <row r="1282" ht="15">
      <c r="B1282" s="24"/>
    </row>
    <row r="1283" ht="15">
      <c r="B1283" s="24"/>
    </row>
    <row r="1284" ht="15">
      <c r="B1284" s="24"/>
    </row>
    <row r="1285" ht="15">
      <c r="B1285" s="24"/>
    </row>
    <row r="1286" ht="15">
      <c r="B1286" s="24"/>
    </row>
    <row r="1287" ht="15">
      <c r="B1287" s="24"/>
    </row>
    <row r="1288" ht="15">
      <c r="B1288" s="24"/>
    </row>
    <row r="1289" ht="15">
      <c r="B1289" s="24"/>
    </row>
    <row r="1290" ht="15">
      <c r="B1290" s="24"/>
    </row>
    <row r="1291" ht="15">
      <c r="B1291" s="24"/>
    </row>
    <row r="1292" ht="15">
      <c r="B1292" s="24"/>
    </row>
    <row r="1293" ht="15">
      <c r="B1293" s="24"/>
    </row>
    <row r="1294" ht="15">
      <c r="B1294" s="24"/>
    </row>
    <row r="1295" ht="15">
      <c r="B1295" s="24"/>
    </row>
    <row r="1296" ht="15">
      <c r="B1296" s="24"/>
    </row>
    <row r="1297" ht="15">
      <c r="B1297" s="24"/>
    </row>
    <row r="1298" ht="15">
      <c r="B1298" s="24"/>
    </row>
    <row r="1299" ht="15">
      <c r="B1299" s="24"/>
    </row>
    <row r="1300" ht="15">
      <c r="B1300" s="24"/>
    </row>
    <row r="1301" ht="15">
      <c r="B1301" s="24"/>
    </row>
    <row r="1302" ht="15">
      <c r="B1302" s="24"/>
    </row>
    <row r="1303" ht="15">
      <c r="B1303" s="24"/>
    </row>
    <row r="1304" ht="15">
      <c r="B1304" s="24"/>
    </row>
    <row r="1305" ht="15">
      <c r="B1305" s="24"/>
    </row>
    <row r="1306" ht="15">
      <c r="B1306" s="24"/>
    </row>
    <row r="1307" ht="15">
      <c r="B1307" s="24"/>
    </row>
    <row r="1308" ht="15">
      <c r="B1308" s="24"/>
    </row>
    <row r="1309" ht="15">
      <c r="B1309" s="24"/>
    </row>
    <row r="1310" ht="15">
      <c r="B1310" s="24"/>
    </row>
    <row r="1311" ht="15">
      <c r="B1311" s="24"/>
    </row>
    <row r="1312" ht="15">
      <c r="B1312" s="24"/>
    </row>
    <row r="1313" ht="15">
      <c r="B1313" s="24"/>
    </row>
    <row r="1314" ht="15">
      <c r="B1314" s="24"/>
    </row>
    <row r="1315" ht="15">
      <c r="B1315" s="24"/>
    </row>
    <row r="1316" ht="15">
      <c r="B1316" s="24"/>
    </row>
    <row r="1317" ht="15">
      <c r="B1317" s="24"/>
    </row>
    <row r="1318" ht="15">
      <c r="B1318" s="24"/>
    </row>
    <row r="1319" ht="15">
      <c r="B1319" s="24"/>
    </row>
    <row r="1320" ht="15">
      <c r="B1320" s="24"/>
    </row>
    <row r="1321" ht="15">
      <c r="B1321" s="24"/>
    </row>
    <row r="1322" ht="15">
      <c r="B1322" s="24"/>
    </row>
    <row r="1323" ht="15">
      <c r="B1323" s="24"/>
    </row>
    <row r="1324" ht="15">
      <c r="B1324" s="24"/>
    </row>
    <row r="1325" ht="15">
      <c r="B1325" s="24"/>
    </row>
    <row r="1326" ht="15">
      <c r="B1326" s="24"/>
    </row>
    <row r="1327" ht="15">
      <c r="B1327" s="24"/>
    </row>
    <row r="1328" ht="15">
      <c r="B1328" s="24"/>
    </row>
    <row r="1329" ht="15">
      <c r="B1329" s="24"/>
    </row>
    <row r="1330" ht="15">
      <c r="B1330" s="24"/>
    </row>
    <row r="1331" ht="15">
      <c r="B1331" s="24"/>
    </row>
    <row r="1332" ht="15">
      <c r="B1332" s="24"/>
    </row>
    <row r="1333" ht="15">
      <c r="B1333" s="24"/>
    </row>
    <row r="1334" ht="15">
      <c r="B1334" s="24"/>
    </row>
    <row r="1335" ht="15">
      <c r="B1335" s="24"/>
    </row>
    <row r="1336" ht="15">
      <c r="B1336" s="24"/>
    </row>
    <row r="1337" ht="15">
      <c r="B1337" s="24"/>
    </row>
    <row r="1338" ht="15">
      <c r="B1338" s="24"/>
    </row>
    <row r="1339" ht="15">
      <c r="B1339" s="24"/>
    </row>
    <row r="1340" ht="15">
      <c r="B1340" s="24"/>
    </row>
    <row r="1341" ht="15">
      <c r="B1341" s="24"/>
    </row>
    <row r="1342" ht="15">
      <c r="B1342" s="24"/>
    </row>
    <row r="1343" ht="15">
      <c r="B1343" s="24"/>
    </row>
    <row r="1344" ht="15">
      <c r="B1344" s="24"/>
    </row>
    <row r="1345" ht="15">
      <c r="B1345" s="24"/>
    </row>
    <row r="1346" ht="15">
      <c r="B1346" s="24"/>
    </row>
    <row r="1347" ht="15">
      <c r="B1347" s="24"/>
    </row>
    <row r="1348" ht="15">
      <c r="B1348" s="24"/>
    </row>
    <row r="1349" ht="15">
      <c r="B1349" s="24"/>
    </row>
    <row r="1350" ht="15">
      <c r="B1350" s="24"/>
    </row>
    <row r="1351" ht="15">
      <c r="B1351" s="24"/>
    </row>
    <row r="1352" ht="15">
      <c r="B1352" s="24"/>
    </row>
    <row r="1353" ht="15">
      <c r="B1353" s="24"/>
    </row>
    <row r="1354" ht="15">
      <c r="B1354" s="24"/>
    </row>
    <row r="1355" ht="15">
      <c r="B1355" s="24"/>
    </row>
    <row r="1356" ht="15">
      <c r="B1356" s="24"/>
    </row>
    <row r="1357" ht="15">
      <c r="B1357" s="24"/>
    </row>
    <row r="1358" ht="15">
      <c r="B1358" s="24"/>
    </row>
    <row r="1359" ht="15">
      <c r="B1359" s="24"/>
    </row>
    <row r="1360" ht="15">
      <c r="B1360" s="24"/>
    </row>
    <row r="1361" ht="15">
      <c r="B1361" s="24"/>
    </row>
    <row r="1362" ht="15">
      <c r="B1362" s="24"/>
    </row>
    <row r="1363" ht="15">
      <c r="B1363" s="24"/>
    </row>
    <row r="1364" ht="15">
      <c r="B1364" s="24"/>
    </row>
    <row r="1365" ht="15">
      <c r="B1365" s="24"/>
    </row>
    <row r="1366" ht="15">
      <c r="B1366" s="24"/>
    </row>
    <row r="1367" ht="15">
      <c r="B1367" s="24"/>
    </row>
    <row r="1368" ht="15">
      <c r="B1368" s="24"/>
    </row>
    <row r="1369" ht="15">
      <c r="B1369" s="24"/>
    </row>
    <row r="1370" ht="15">
      <c r="B1370" s="24"/>
    </row>
    <row r="1371" ht="15">
      <c r="B1371" s="24"/>
    </row>
    <row r="1372" ht="15">
      <c r="B1372" s="24"/>
    </row>
    <row r="1373" ht="15">
      <c r="B1373" s="24"/>
    </row>
    <row r="1374" ht="15">
      <c r="B1374" s="24"/>
    </row>
    <row r="1375" ht="15">
      <c r="B1375" s="24"/>
    </row>
    <row r="1376" ht="15">
      <c r="B1376" s="24"/>
    </row>
    <row r="1377" ht="15">
      <c r="B1377" s="24"/>
    </row>
    <row r="1378" ht="15">
      <c r="B1378" s="24"/>
    </row>
    <row r="1379" ht="15">
      <c r="B1379" s="24"/>
    </row>
    <row r="1380" ht="15">
      <c r="B1380" s="24"/>
    </row>
    <row r="1381" ht="15">
      <c r="B1381" s="24"/>
    </row>
    <row r="1382" ht="15">
      <c r="B1382" s="24"/>
    </row>
    <row r="1383" ht="15">
      <c r="B1383" s="24"/>
    </row>
    <row r="1384" ht="15">
      <c r="B1384" s="24"/>
    </row>
    <row r="1385" ht="15">
      <c r="B1385" s="24"/>
    </row>
    <row r="1386" ht="15">
      <c r="B1386" s="24"/>
    </row>
    <row r="1387" ht="15">
      <c r="B1387" s="24"/>
    </row>
    <row r="1388" ht="15">
      <c r="B1388" s="24"/>
    </row>
    <row r="1389" ht="15">
      <c r="B1389" s="24"/>
    </row>
    <row r="1390" ht="15">
      <c r="B1390" s="24"/>
    </row>
    <row r="1391" ht="15">
      <c r="B1391" s="24"/>
    </row>
    <row r="1392" ht="15">
      <c r="B1392" s="24"/>
    </row>
    <row r="1393" ht="15">
      <c r="B1393" s="24"/>
    </row>
    <row r="1394" ht="15">
      <c r="B1394" s="24"/>
    </row>
    <row r="1395" ht="15">
      <c r="B1395" s="24"/>
    </row>
    <row r="1396" ht="15">
      <c r="B1396" s="24"/>
    </row>
    <row r="1397" ht="15">
      <c r="B1397" s="24"/>
    </row>
    <row r="1398" ht="15">
      <c r="B1398" s="24"/>
    </row>
    <row r="1399" ht="15">
      <c r="B1399" s="24"/>
    </row>
    <row r="1400" ht="15">
      <c r="B1400" s="24"/>
    </row>
    <row r="1401" ht="15">
      <c r="B1401" s="24"/>
    </row>
    <row r="1402" ht="15">
      <c r="B1402" s="24"/>
    </row>
    <row r="1403" ht="15">
      <c r="B1403" s="24"/>
    </row>
    <row r="1404" ht="15">
      <c r="B1404" s="24"/>
    </row>
    <row r="1405" ht="15">
      <c r="B1405" s="24"/>
    </row>
    <row r="1406" ht="15">
      <c r="B1406" s="24"/>
    </row>
    <row r="1407" ht="15">
      <c r="B1407" s="24"/>
    </row>
    <row r="1408" ht="15">
      <c r="B1408" s="24"/>
    </row>
    <row r="1409" ht="15">
      <c r="B1409" s="24"/>
    </row>
    <row r="1410" ht="15">
      <c r="B1410" s="24"/>
    </row>
    <row r="1411" ht="15">
      <c r="B1411" s="24"/>
    </row>
    <row r="1412" ht="15">
      <c r="B1412" s="24"/>
    </row>
    <row r="1413" ht="15">
      <c r="B1413" s="24"/>
    </row>
    <row r="1414" ht="15">
      <c r="B1414" s="24"/>
    </row>
    <row r="1415" ht="15">
      <c r="B1415" s="24"/>
    </row>
    <row r="1416" ht="15">
      <c r="B1416" s="24"/>
    </row>
    <row r="1417" ht="15">
      <c r="B1417" s="24"/>
    </row>
    <row r="1418" ht="15">
      <c r="B1418" s="24"/>
    </row>
    <row r="1419" ht="15">
      <c r="B1419" s="24"/>
    </row>
    <row r="1420" ht="15">
      <c r="B1420" s="24"/>
    </row>
    <row r="1421" ht="15">
      <c r="B1421" s="24"/>
    </row>
    <row r="1422" ht="15">
      <c r="B1422" s="24"/>
    </row>
    <row r="1423" ht="15">
      <c r="B1423" s="24"/>
    </row>
    <row r="1424" ht="15">
      <c r="B1424" s="24"/>
    </row>
    <row r="1425" ht="15">
      <c r="B1425" s="24"/>
    </row>
    <row r="1426" ht="15">
      <c r="B1426" s="24"/>
    </row>
    <row r="1427" ht="15">
      <c r="B1427" s="24"/>
    </row>
    <row r="1428" ht="15">
      <c r="B1428" s="24"/>
    </row>
    <row r="1429" ht="15">
      <c r="B1429" s="24"/>
    </row>
    <row r="1430" ht="15">
      <c r="B1430" s="24"/>
    </row>
    <row r="1431" ht="15">
      <c r="B1431" s="24"/>
    </row>
    <row r="1432" ht="15">
      <c r="B1432" s="24"/>
    </row>
    <row r="1433" ht="15">
      <c r="B1433" s="24"/>
    </row>
    <row r="1434" ht="15">
      <c r="B1434" s="24"/>
    </row>
    <row r="1435" ht="15">
      <c r="B1435" s="24"/>
    </row>
    <row r="1436" ht="15">
      <c r="B1436" s="24"/>
    </row>
    <row r="1437" ht="15">
      <c r="B1437" s="24"/>
    </row>
    <row r="1438" ht="15">
      <c r="B1438" s="24"/>
    </row>
    <row r="1439" ht="15">
      <c r="B1439" s="24"/>
    </row>
    <row r="1440" ht="15">
      <c r="B1440" s="24"/>
    </row>
    <row r="1441" ht="15">
      <c r="B1441" s="24"/>
    </row>
    <row r="1442" ht="15">
      <c r="B1442" s="24"/>
    </row>
    <row r="1443" ht="15">
      <c r="B1443" s="24"/>
    </row>
    <row r="1444" ht="15">
      <c r="B1444" s="24"/>
    </row>
    <row r="1445" ht="15">
      <c r="B1445" s="24"/>
    </row>
    <row r="1446" ht="15">
      <c r="B1446" s="24"/>
    </row>
    <row r="1447" ht="15">
      <c r="B1447" s="24"/>
    </row>
    <row r="1448" ht="15">
      <c r="B1448" s="24"/>
    </row>
    <row r="1449" ht="15">
      <c r="B1449" s="24"/>
    </row>
    <row r="1450" ht="15">
      <c r="B1450" s="24"/>
    </row>
    <row r="1451" ht="15">
      <c r="B1451" s="24"/>
    </row>
    <row r="1452" ht="15">
      <c r="B1452" s="24"/>
    </row>
    <row r="1453" ht="15">
      <c r="B1453" s="24"/>
    </row>
    <row r="1454" ht="15">
      <c r="B1454" s="24"/>
    </row>
    <row r="1455" ht="15">
      <c r="B1455" s="24"/>
    </row>
    <row r="1456" ht="15">
      <c r="B1456" s="24"/>
    </row>
    <row r="1457" ht="15">
      <c r="B1457" s="24"/>
    </row>
    <row r="1458" ht="15">
      <c r="B1458" s="24"/>
    </row>
    <row r="1459" ht="15">
      <c r="B1459" s="24"/>
    </row>
    <row r="1460" ht="15">
      <c r="B1460" s="24"/>
    </row>
    <row r="1461" ht="15">
      <c r="B1461" s="24"/>
    </row>
  </sheetData>
  <sheetProtection/>
  <mergeCells count="6">
    <mergeCell ref="A4:C4"/>
    <mergeCell ref="A5:C5"/>
    <mergeCell ref="A6:C6"/>
    <mergeCell ref="A7:A8"/>
    <mergeCell ref="B7:B8"/>
    <mergeCell ref="C7:C8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8"/>
  <sheetViews>
    <sheetView zoomScalePageLayoutView="0" workbookViewId="0" topLeftCell="A61">
      <selection activeCell="C76" sqref="C76"/>
    </sheetView>
  </sheetViews>
  <sheetFormatPr defaultColWidth="9.00390625" defaultRowHeight="15.75"/>
  <cols>
    <col min="1" max="1" width="21.75390625" style="1" customWidth="1"/>
    <col min="2" max="2" width="107.25390625" style="25" customWidth="1"/>
    <col min="3" max="3" width="32.125" style="1" customWidth="1"/>
    <col min="4" max="16384" width="9.00390625" style="1" customWidth="1"/>
  </cols>
  <sheetData>
    <row r="1" ht="15.75" customHeight="1" hidden="1">
      <c r="B1" s="2"/>
    </row>
    <row r="2" ht="15.75" customHeight="1" hidden="1">
      <c r="B2" s="2"/>
    </row>
    <row r="3" ht="15.75" customHeight="1" hidden="1">
      <c r="B3" s="2"/>
    </row>
    <row r="4" spans="1:3" ht="68.25" customHeight="1">
      <c r="A4" s="121"/>
      <c r="B4" s="116"/>
      <c r="C4" s="115" t="s">
        <v>187</v>
      </c>
    </row>
    <row r="5" spans="1:4" ht="19.5">
      <c r="A5" s="228" t="s">
        <v>188</v>
      </c>
      <c r="B5" s="228"/>
      <c r="C5" s="228"/>
      <c r="D5" s="122"/>
    </row>
    <row r="6" spans="1:3" ht="16.5" customHeight="1">
      <c r="A6" s="82"/>
      <c r="B6" s="82"/>
      <c r="C6" s="117" t="s">
        <v>157</v>
      </c>
    </row>
    <row r="7" spans="1:3" ht="16.5" customHeight="1">
      <c r="A7" s="236" t="s">
        <v>0</v>
      </c>
      <c r="B7" s="237" t="s">
        <v>1</v>
      </c>
      <c r="C7" s="238" t="s">
        <v>189</v>
      </c>
    </row>
    <row r="8" spans="1:3" ht="22.5" customHeight="1">
      <c r="A8" s="236"/>
      <c r="B8" s="237"/>
      <c r="C8" s="238"/>
    </row>
    <row r="9" spans="1:3" s="6" customFormat="1" ht="11.25">
      <c r="A9" s="96">
        <v>1</v>
      </c>
      <c r="B9" s="97" t="s">
        <v>2</v>
      </c>
      <c r="C9" s="97" t="s">
        <v>3</v>
      </c>
    </row>
    <row r="10" spans="1:3" s="7" customFormat="1" ht="15.75">
      <c r="A10" s="98" t="s">
        <v>4</v>
      </c>
      <c r="B10" s="83" t="s">
        <v>5</v>
      </c>
      <c r="C10" s="99">
        <f>C11+C16+C22+C28+C35+C38+C54+C63+C69+C51</f>
        <v>43220863</v>
      </c>
    </row>
    <row r="11" spans="1:3" s="8" customFormat="1" ht="14.25">
      <c r="A11" s="100" t="s">
        <v>6</v>
      </c>
      <c r="B11" s="83" t="s">
        <v>7</v>
      </c>
      <c r="C11" s="119">
        <f>C12</f>
        <v>7424800</v>
      </c>
    </row>
    <row r="12" spans="1:3" s="9" customFormat="1" ht="16.5">
      <c r="A12" s="101" t="s">
        <v>10</v>
      </c>
      <c r="B12" s="84" t="s">
        <v>8</v>
      </c>
      <c r="C12" s="102">
        <f>C13+C14+C15</f>
        <v>7424800</v>
      </c>
    </row>
    <row r="13" spans="1:3" s="9" customFormat="1" ht="25.5">
      <c r="A13" s="101" t="s">
        <v>11</v>
      </c>
      <c r="B13" s="84" t="s">
        <v>12</v>
      </c>
      <c r="C13" s="102">
        <v>7368800</v>
      </c>
    </row>
    <row r="14" spans="1:3" s="9" customFormat="1" ht="38.25">
      <c r="A14" s="101" t="s">
        <v>13</v>
      </c>
      <c r="B14" s="84" t="s">
        <v>14</v>
      </c>
      <c r="C14" s="102">
        <v>6000</v>
      </c>
    </row>
    <row r="15" spans="1:3" s="9" customFormat="1" ht="25.5">
      <c r="A15" s="101" t="s">
        <v>78</v>
      </c>
      <c r="B15" s="84" t="s">
        <v>15</v>
      </c>
      <c r="C15" s="102">
        <v>50000</v>
      </c>
    </row>
    <row r="16" spans="1:3" s="9" customFormat="1" ht="16.5">
      <c r="A16" s="100" t="s">
        <v>81</v>
      </c>
      <c r="B16" s="85" t="s">
        <v>82</v>
      </c>
      <c r="C16" s="99">
        <f>C17</f>
        <v>217730</v>
      </c>
    </row>
    <row r="17" spans="1:3" s="9" customFormat="1" ht="16.5">
      <c r="A17" s="101" t="s">
        <v>83</v>
      </c>
      <c r="B17" s="84" t="s">
        <v>84</v>
      </c>
      <c r="C17" s="102">
        <f>C18+C19+C20+C21</f>
        <v>217730</v>
      </c>
    </row>
    <row r="18" spans="1:3" s="9" customFormat="1" ht="25.5">
      <c r="A18" s="101" t="s">
        <v>148</v>
      </c>
      <c r="B18" s="84" t="s">
        <v>85</v>
      </c>
      <c r="C18" s="102">
        <v>100380</v>
      </c>
    </row>
    <row r="19" spans="1:3" s="9" customFormat="1" ht="41.25" customHeight="1">
      <c r="A19" s="101" t="s">
        <v>149</v>
      </c>
      <c r="B19" s="84" t="s">
        <v>86</v>
      </c>
      <c r="C19" s="102">
        <v>750</v>
      </c>
    </row>
    <row r="20" spans="1:3" s="9" customFormat="1" ht="25.5">
      <c r="A20" s="101" t="s">
        <v>150</v>
      </c>
      <c r="B20" s="84" t="s">
        <v>87</v>
      </c>
      <c r="C20" s="102">
        <v>132600</v>
      </c>
    </row>
    <row r="21" spans="1:3" s="9" customFormat="1" ht="25.5">
      <c r="A21" s="101" t="s">
        <v>151</v>
      </c>
      <c r="B21" s="84" t="s">
        <v>88</v>
      </c>
      <c r="C21" s="118">
        <v>-16000</v>
      </c>
    </row>
    <row r="22" spans="1:3" s="11" customFormat="1" ht="16.5">
      <c r="A22" s="100" t="s">
        <v>16</v>
      </c>
      <c r="B22" s="83" t="s">
        <v>9</v>
      </c>
      <c r="C22" s="99">
        <f>C23</f>
        <v>9116035</v>
      </c>
    </row>
    <row r="23" spans="1:3" s="9" customFormat="1" ht="16.5">
      <c r="A23" s="101" t="s">
        <v>17</v>
      </c>
      <c r="B23" s="84" t="s">
        <v>18</v>
      </c>
      <c r="C23" s="102">
        <f>C24+C26</f>
        <v>9116035</v>
      </c>
    </row>
    <row r="24" spans="1:3" s="12" customFormat="1" ht="16.5">
      <c r="A24" s="101" t="s">
        <v>19</v>
      </c>
      <c r="B24" s="84" t="s">
        <v>20</v>
      </c>
      <c r="C24" s="102">
        <f>C25</f>
        <v>5800000</v>
      </c>
    </row>
    <row r="25" spans="1:3" s="12" customFormat="1" ht="16.5">
      <c r="A25" s="101" t="s">
        <v>21</v>
      </c>
      <c r="B25" s="84" t="s">
        <v>20</v>
      </c>
      <c r="C25" s="102">
        <v>5800000</v>
      </c>
    </row>
    <row r="26" spans="1:3" s="12" customFormat="1" ht="16.5">
      <c r="A26" s="101" t="s">
        <v>22</v>
      </c>
      <c r="B26" s="86" t="s">
        <v>23</v>
      </c>
      <c r="C26" s="102">
        <f>C27</f>
        <v>3316035</v>
      </c>
    </row>
    <row r="27" spans="1:3" s="12" customFormat="1" ht="29.25" customHeight="1">
      <c r="A27" s="101" t="s">
        <v>152</v>
      </c>
      <c r="B27" s="86" t="s">
        <v>101</v>
      </c>
      <c r="C27" s="102">
        <v>3316035</v>
      </c>
    </row>
    <row r="28" spans="1:3" s="13" customFormat="1" ht="14.25">
      <c r="A28" s="100" t="s">
        <v>24</v>
      </c>
      <c r="B28" s="83" t="s">
        <v>25</v>
      </c>
      <c r="C28" s="99">
        <f>C29+C31+C33</f>
        <v>6700000</v>
      </c>
    </row>
    <row r="29" spans="1:3" s="14" customFormat="1" ht="15">
      <c r="A29" s="101" t="s">
        <v>26</v>
      </c>
      <c r="B29" s="87" t="s">
        <v>27</v>
      </c>
      <c r="C29" s="102">
        <f>C30</f>
        <v>1300000</v>
      </c>
    </row>
    <row r="30" spans="1:3" s="14" customFormat="1" ht="25.5">
      <c r="A30" s="101" t="s">
        <v>156</v>
      </c>
      <c r="B30" s="87" t="s">
        <v>103</v>
      </c>
      <c r="C30" s="102">
        <v>1300000</v>
      </c>
    </row>
    <row r="31" spans="1:3" s="14" customFormat="1" ht="15">
      <c r="A31" s="103" t="s">
        <v>145</v>
      </c>
      <c r="B31" s="87" t="s">
        <v>104</v>
      </c>
      <c r="C31" s="102">
        <f>C32</f>
        <v>4800000</v>
      </c>
    </row>
    <row r="32" spans="1:3" s="14" customFormat="1" ht="15">
      <c r="A32" s="103" t="s">
        <v>158</v>
      </c>
      <c r="B32" s="87" t="s">
        <v>106</v>
      </c>
      <c r="C32" s="102">
        <v>4800000</v>
      </c>
    </row>
    <row r="33" spans="1:3" s="14" customFormat="1" ht="15">
      <c r="A33" s="103" t="s">
        <v>107</v>
      </c>
      <c r="B33" s="87" t="s">
        <v>108</v>
      </c>
      <c r="C33" s="102">
        <f>C34</f>
        <v>600000</v>
      </c>
    </row>
    <row r="34" spans="1:3" s="14" customFormat="1" ht="15">
      <c r="A34" s="103" t="s">
        <v>159</v>
      </c>
      <c r="B34" s="87" t="s">
        <v>110</v>
      </c>
      <c r="C34" s="102">
        <v>600000</v>
      </c>
    </row>
    <row r="35" spans="1:3" s="15" customFormat="1" ht="15">
      <c r="A35" s="100" t="s">
        <v>28</v>
      </c>
      <c r="B35" s="83" t="s">
        <v>29</v>
      </c>
      <c r="C35" s="99">
        <f>C36</f>
        <v>20000</v>
      </c>
    </row>
    <row r="36" spans="1:3" s="14" customFormat="1" ht="31.5" customHeight="1">
      <c r="A36" s="101" t="s">
        <v>30</v>
      </c>
      <c r="B36" s="86" t="s">
        <v>33</v>
      </c>
      <c r="C36" s="104">
        <f>C37</f>
        <v>20000</v>
      </c>
    </row>
    <row r="37" spans="1:3" s="14" customFormat="1" ht="25.5">
      <c r="A37" s="101" t="s">
        <v>31</v>
      </c>
      <c r="B37" s="88" t="s">
        <v>32</v>
      </c>
      <c r="C37" s="104">
        <v>20000</v>
      </c>
    </row>
    <row r="38" spans="1:3" s="15" customFormat="1" ht="28.5">
      <c r="A38" s="100" t="s">
        <v>34</v>
      </c>
      <c r="B38" s="83" t="s">
        <v>35</v>
      </c>
      <c r="C38" s="105">
        <f>C39+C46+C48</f>
        <v>5947100</v>
      </c>
    </row>
    <row r="39" spans="1:3" s="6" customFormat="1" ht="38.25">
      <c r="A39" s="101" t="s">
        <v>36</v>
      </c>
      <c r="B39" s="89" t="s">
        <v>41</v>
      </c>
      <c r="C39" s="102">
        <f>C40+C42+C44</f>
        <v>5467100</v>
      </c>
    </row>
    <row r="40" spans="1:3" s="6" customFormat="1" ht="30" customHeight="1">
      <c r="A40" s="103" t="s">
        <v>37</v>
      </c>
      <c r="B40" s="89" t="s">
        <v>42</v>
      </c>
      <c r="C40" s="102">
        <f>C41</f>
        <v>880000</v>
      </c>
    </row>
    <row r="41" spans="1:3" s="6" customFormat="1" ht="27.75" customHeight="1">
      <c r="A41" s="101" t="s">
        <v>113</v>
      </c>
      <c r="B41" s="89" t="s">
        <v>114</v>
      </c>
      <c r="C41" s="102">
        <v>880000</v>
      </c>
    </row>
    <row r="42" spans="1:3" s="6" customFormat="1" ht="29.25" customHeight="1">
      <c r="A42" s="101" t="s">
        <v>38</v>
      </c>
      <c r="B42" s="89" t="s">
        <v>43</v>
      </c>
      <c r="C42" s="102">
        <f>C43</f>
        <v>750100</v>
      </c>
    </row>
    <row r="43" spans="1:3" s="6" customFormat="1" ht="25.5">
      <c r="A43" s="101" t="s">
        <v>115</v>
      </c>
      <c r="B43" s="89" t="s">
        <v>116</v>
      </c>
      <c r="C43" s="102">
        <v>750100</v>
      </c>
    </row>
    <row r="44" spans="1:3" s="6" customFormat="1" ht="27.75" customHeight="1">
      <c r="A44" s="101" t="s">
        <v>39</v>
      </c>
      <c r="B44" s="89" t="s">
        <v>44</v>
      </c>
      <c r="C44" s="102">
        <f>C45</f>
        <v>3837000</v>
      </c>
    </row>
    <row r="45" spans="1:3" s="6" customFormat="1" ht="25.5">
      <c r="A45" s="103" t="s">
        <v>117</v>
      </c>
      <c r="B45" s="86" t="s">
        <v>118</v>
      </c>
      <c r="C45" s="102">
        <v>3837000</v>
      </c>
    </row>
    <row r="46" spans="1:3" s="6" customFormat="1" ht="15">
      <c r="A46" s="101" t="s">
        <v>45</v>
      </c>
      <c r="B46" s="86" t="s">
        <v>40</v>
      </c>
      <c r="C46" s="102">
        <f>C47</f>
        <v>200000</v>
      </c>
    </row>
    <row r="47" spans="1:3" s="6" customFormat="1" ht="25.5">
      <c r="A47" s="101" t="s">
        <v>119</v>
      </c>
      <c r="B47" s="86" t="s">
        <v>120</v>
      </c>
      <c r="C47" s="102">
        <v>200000</v>
      </c>
    </row>
    <row r="48" spans="1:3" s="6" customFormat="1" ht="28.5" customHeight="1">
      <c r="A48" s="101" t="s">
        <v>92</v>
      </c>
      <c r="B48" s="86" t="s">
        <v>94</v>
      </c>
      <c r="C48" s="102">
        <f>C49</f>
        <v>280000</v>
      </c>
    </row>
    <row r="49" spans="1:3" s="6" customFormat="1" ht="27" customHeight="1">
      <c r="A49" s="101" t="s">
        <v>93</v>
      </c>
      <c r="B49" s="86" t="s">
        <v>95</v>
      </c>
      <c r="C49" s="102">
        <f>C50</f>
        <v>280000</v>
      </c>
    </row>
    <row r="50" spans="1:3" s="6" customFormat="1" ht="29.25" customHeight="1">
      <c r="A50" s="101" t="s">
        <v>111</v>
      </c>
      <c r="B50" s="86" t="s">
        <v>112</v>
      </c>
      <c r="C50" s="102">
        <v>280000</v>
      </c>
    </row>
    <row r="51" spans="1:3" s="6" customFormat="1" ht="14.25">
      <c r="A51" s="106" t="s">
        <v>169</v>
      </c>
      <c r="B51" s="90" t="s">
        <v>168</v>
      </c>
      <c r="C51" s="99">
        <f>C52+C53</f>
        <v>0</v>
      </c>
    </row>
    <row r="52" spans="1:3" s="6" customFormat="1" ht="15">
      <c r="A52" s="124" t="s">
        <v>171</v>
      </c>
      <c r="B52" s="86" t="s">
        <v>170</v>
      </c>
      <c r="C52" s="102"/>
    </row>
    <row r="53" spans="1:3" s="6" customFormat="1" ht="15">
      <c r="A53" s="124" t="s">
        <v>194</v>
      </c>
      <c r="B53" s="86" t="s">
        <v>195</v>
      </c>
      <c r="C53" s="102"/>
    </row>
    <row r="54" spans="1:3" s="80" customFormat="1" ht="14.25">
      <c r="A54" s="106" t="s">
        <v>46</v>
      </c>
      <c r="B54" s="90" t="s">
        <v>47</v>
      </c>
      <c r="C54" s="99">
        <f>C55+C58</f>
        <v>13778198</v>
      </c>
    </row>
    <row r="55" spans="1:3" s="80" customFormat="1" ht="25.5">
      <c r="A55" s="103" t="s">
        <v>48</v>
      </c>
      <c r="B55" s="91" t="s">
        <v>121</v>
      </c>
      <c r="C55" s="102">
        <f>C56</f>
        <v>13300000</v>
      </c>
    </row>
    <row r="56" spans="1:3" s="80" customFormat="1" ht="38.25">
      <c r="A56" s="103" t="s">
        <v>122</v>
      </c>
      <c r="B56" s="91" t="s">
        <v>123</v>
      </c>
      <c r="C56" s="102">
        <f>C57</f>
        <v>13300000</v>
      </c>
    </row>
    <row r="57" spans="1:3" s="80" customFormat="1" ht="38.25">
      <c r="A57" s="103" t="s">
        <v>124</v>
      </c>
      <c r="B57" s="91" t="s">
        <v>125</v>
      </c>
      <c r="C57" s="102">
        <v>13300000</v>
      </c>
    </row>
    <row r="58" spans="1:3" s="81" customFormat="1" ht="15" customHeight="1">
      <c r="A58" s="103" t="s">
        <v>49</v>
      </c>
      <c r="B58" s="91" t="s">
        <v>126</v>
      </c>
      <c r="C58" s="102">
        <f>C59+C61</f>
        <v>478198</v>
      </c>
    </row>
    <row r="59" spans="1:3" s="81" customFormat="1" ht="15">
      <c r="A59" s="103" t="s">
        <v>50</v>
      </c>
      <c r="B59" s="91" t="s">
        <v>51</v>
      </c>
      <c r="C59" s="102">
        <f>C60</f>
        <v>300000</v>
      </c>
    </row>
    <row r="60" spans="1:3" s="81" customFormat="1" ht="25.5">
      <c r="A60" s="103" t="s">
        <v>127</v>
      </c>
      <c r="B60" s="91" t="s">
        <v>128</v>
      </c>
      <c r="C60" s="102">
        <v>300000</v>
      </c>
    </row>
    <row r="61" spans="1:3" s="81" customFormat="1" ht="15">
      <c r="A61" s="103" t="s">
        <v>129</v>
      </c>
      <c r="B61" s="91" t="s">
        <v>160</v>
      </c>
      <c r="C61" s="102">
        <f>C62</f>
        <v>178198</v>
      </c>
    </row>
    <row r="62" spans="1:3" s="81" customFormat="1" ht="13.5" customHeight="1">
      <c r="A62" s="103" t="s">
        <v>130</v>
      </c>
      <c r="B62" s="91" t="s">
        <v>131</v>
      </c>
      <c r="C62" s="118">
        <v>178198</v>
      </c>
    </row>
    <row r="63" spans="1:3" s="16" customFormat="1" ht="15.75">
      <c r="A63" s="100" t="s">
        <v>56</v>
      </c>
      <c r="B63" s="92" t="s">
        <v>57</v>
      </c>
      <c r="C63" s="107">
        <f>C64+C65+C66+C67+C68</f>
        <v>16000</v>
      </c>
    </row>
    <row r="64" spans="1:3" s="16" customFormat="1" ht="25.5">
      <c r="A64" s="125" t="s">
        <v>191</v>
      </c>
      <c r="B64" s="91" t="s">
        <v>190</v>
      </c>
      <c r="C64" s="104">
        <v>5000</v>
      </c>
    </row>
    <row r="65" spans="1:3" s="16" customFormat="1" ht="25.5">
      <c r="A65" s="125" t="s">
        <v>176</v>
      </c>
      <c r="B65" s="91" t="s">
        <v>175</v>
      </c>
      <c r="C65" s="104">
        <v>10000</v>
      </c>
    </row>
    <row r="66" spans="1:3" s="16" customFormat="1" ht="25.5">
      <c r="A66" s="125" t="s">
        <v>183</v>
      </c>
      <c r="B66" s="91" t="s">
        <v>184</v>
      </c>
      <c r="C66" s="104">
        <v>0</v>
      </c>
    </row>
    <row r="67" spans="1:3" s="16" customFormat="1" ht="25.5">
      <c r="A67" s="125" t="s">
        <v>185</v>
      </c>
      <c r="B67" s="91" t="s">
        <v>186</v>
      </c>
      <c r="C67" s="104">
        <v>0</v>
      </c>
    </row>
    <row r="68" spans="1:3" s="16" customFormat="1" ht="63.75">
      <c r="A68" s="125" t="s">
        <v>193</v>
      </c>
      <c r="B68" s="91" t="s">
        <v>192</v>
      </c>
      <c r="C68" s="104">
        <v>1000</v>
      </c>
    </row>
    <row r="69" spans="1:3" s="16" customFormat="1" ht="14.25">
      <c r="A69" s="100" t="s">
        <v>60</v>
      </c>
      <c r="B69" s="93" t="s">
        <v>61</v>
      </c>
      <c r="C69" s="107">
        <f>C70</f>
        <v>1000</v>
      </c>
    </row>
    <row r="70" spans="1:3" s="6" customFormat="1" ht="15">
      <c r="A70" s="101" t="s">
        <v>63</v>
      </c>
      <c r="B70" s="94" t="s">
        <v>62</v>
      </c>
      <c r="C70" s="108">
        <f>C71</f>
        <v>1000</v>
      </c>
    </row>
    <row r="71" spans="1:3" s="6" customFormat="1" ht="12.75">
      <c r="A71" s="101" t="s">
        <v>136</v>
      </c>
      <c r="B71" s="84" t="s">
        <v>137</v>
      </c>
      <c r="C71" s="108">
        <v>1000</v>
      </c>
    </row>
    <row r="72" spans="1:3" s="6" customFormat="1" ht="14.25">
      <c r="A72" s="109" t="s">
        <v>64</v>
      </c>
      <c r="B72" s="110" t="s">
        <v>65</v>
      </c>
      <c r="C72" s="111">
        <f>C73+C84</f>
        <v>23397127.15</v>
      </c>
    </row>
    <row r="73" spans="1:4" s="6" customFormat="1" ht="15">
      <c r="A73" s="112" t="s">
        <v>66</v>
      </c>
      <c r="B73" s="88" t="s">
        <v>67</v>
      </c>
      <c r="C73" s="113">
        <f>C74+C76+C77+C79+C82</f>
        <v>23297127.15</v>
      </c>
      <c r="D73" s="41"/>
    </row>
    <row r="74" spans="1:3" s="6" customFormat="1" ht="15">
      <c r="A74" s="114" t="s">
        <v>166</v>
      </c>
      <c r="B74" s="95" t="s">
        <v>69</v>
      </c>
      <c r="C74" s="113">
        <f>C75</f>
        <v>12494176</v>
      </c>
    </row>
    <row r="75" spans="1:3" s="6" customFormat="1" ht="15">
      <c r="A75" s="114" t="s">
        <v>165</v>
      </c>
      <c r="B75" s="88" t="s">
        <v>147</v>
      </c>
      <c r="C75" s="113">
        <v>12494176</v>
      </c>
    </row>
    <row r="76" spans="1:3" s="6" customFormat="1" ht="25.5" customHeight="1">
      <c r="A76" s="114" t="s">
        <v>172</v>
      </c>
      <c r="B76" s="88" t="s">
        <v>167</v>
      </c>
      <c r="C76" s="113">
        <v>9391507.72</v>
      </c>
    </row>
    <row r="77" spans="1:3" s="6" customFormat="1" ht="15">
      <c r="A77" s="114" t="s">
        <v>179</v>
      </c>
      <c r="B77" s="88" t="s">
        <v>181</v>
      </c>
      <c r="C77" s="113">
        <f>C78</f>
        <v>0</v>
      </c>
    </row>
    <row r="78" spans="1:3" s="6" customFormat="1" ht="25.5">
      <c r="A78" s="114" t="s">
        <v>180</v>
      </c>
      <c r="B78" s="88" t="s">
        <v>182</v>
      </c>
      <c r="C78" s="113"/>
    </row>
    <row r="79" spans="1:3" s="6" customFormat="1" ht="15">
      <c r="A79" s="114" t="s">
        <v>164</v>
      </c>
      <c r="B79" s="88" t="s">
        <v>71</v>
      </c>
      <c r="C79" s="113">
        <f>C80</f>
        <v>688258</v>
      </c>
    </row>
    <row r="80" spans="1:3" s="6" customFormat="1" ht="15">
      <c r="A80" s="114" t="s">
        <v>163</v>
      </c>
      <c r="B80" s="88" t="s">
        <v>73</v>
      </c>
      <c r="C80" s="113">
        <f>C81</f>
        <v>688258</v>
      </c>
    </row>
    <row r="81" spans="1:3" s="10" customFormat="1" ht="15" customHeight="1">
      <c r="A81" s="114" t="s">
        <v>162</v>
      </c>
      <c r="B81" s="88" t="s">
        <v>139</v>
      </c>
      <c r="C81" s="113">
        <v>688258</v>
      </c>
    </row>
    <row r="82" spans="1:3" s="10" customFormat="1" ht="27.75" customHeight="1">
      <c r="A82" s="114" t="s">
        <v>174</v>
      </c>
      <c r="B82" s="88" t="s">
        <v>173</v>
      </c>
      <c r="C82" s="113">
        <f>C83</f>
        <v>723185.43</v>
      </c>
    </row>
    <row r="83" spans="1:3" s="10" customFormat="1" ht="25.5">
      <c r="A83" s="114" t="s">
        <v>161</v>
      </c>
      <c r="B83" s="88" t="s">
        <v>155</v>
      </c>
      <c r="C83" s="120">
        <v>723185.43</v>
      </c>
    </row>
    <row r="84" spans="1:3" s="10" customFormat="1" ht="15">
      <c r="A84" s="114" t="s">
        <v>177</v>
      </c>
      <c r="B84" s="88" t="s">
        <v>75</v>
      </c>
      <c r="C84" s="120">
        <f>C85</f>
        <v>100000</v>
      </c>
    </row>
    <row r="85" spans="1:3" s="10" customFormat="1" ht="15">
      <c r="A85" s="114" t="s">
        <v>178</v>
      </c>
      <c r="B85" s="88" t="s">
        <v>140</v>
      </c>
      <c r="C85" s="120">
        <v>100000</v>
      </c>
    </row>
    <row r="86" spans="1:3" s="10" customFormat="1" ht="15" hidden="1">
      <c r="A86" s="114"/>
      <c r="B86" s="88"/>
      <c r="C86" s="120"/>
    </row>
    <row r="87" spans="1:3" s="10" customFormat="1" ht="15" hidden="1">
      <c r="A87" s="114"/>
      <c r="B87" s="88"/>
      <c r="C87" s="120"/>
    </row>
    <row r="88" spans="1:3" s="11" customFormat="1" ht="16.5">
      <c r="A88" s="100"/>
      <c r="B88" s="83" t="s">
        <v>76</v>
      </c>
      <c r="C88" s="99">
        <f>C10+C72</f>
        <v>66617990.15</v>
      </c>
    </row>
    <row r="89" spans="1:3" s="23" customFormat="1" ht="15">
      <c r="A89" s="1"/>
      <c r="B89" s="20"/>
      <c r="C89" s="38"/>
    </row>
    <row r="90" spans="1:3" ht="16.5">
      <c r="A90" s="11"/>
      <c r="B90" s="24"/>
      <c r="C90" s="35"/>
    </row>
    <row r="91" ht="15">
      <c r="B91" s="24"/>
    </row>
    <row r="92" ht="15">
      <c r="B92" s="24"/>
    </row>
    <row r="93" spans="2:3" ht="15">
      <c r="B93" s="24"/>
      <c r="C93" s="35"/>
    </row>
    <row r="94" spans="1:2" s="11" customFormat="1" ht="16.5">
      <c r="A94" s="1"/>
      <c r="B94" s="24"/>
    </row>
    <row r="95" spans="1:3" s="11" customFormat="1" ht="16.5">
      <c r="A95" s="1"/>
      <c r="B95" s="24"/>
      <c r="C95" s="123"/>
    </row>
    <row r="96" spans="1:2" s="11" customFormat="1" ht="16.5">
      <c r="A96" s="1"/>
      <c r="B96" s="24"/>
    </row>
    <row r="97" ht="15">
      <c r="B97" s="24"/>
    </row>
    <row r="98" ht="15">
      <c r="B98" s="24"/>
    </row>
    <row r="99" ht="15">
      <c r="B99" s="24"/>
    </row>
    <row r="100" ht="15">
      <c r="B100" s="24"/>
    </row>
    <row r="101" ht="15">
      <c r="B101" s="24"/>
    </row>
    <row r="102" ht="15">
      <c r="B102" s="24"/>
    </row>
    <row r="103" ht="15">
      <c r="B103" s="24"/>
    </row>
    <row r="104" ht="15">
      <c r="B104" s="24"/>
    </row>
    <row r="105" ht="15">
      <c r="B105" s="24"/>
    </row>
    <row r="106" ht="15">
      <c r="B106" s="24"/>
    </row>
    <row r="107" ht="15">
      <c r="B107" s="24"/>
    </row>
    <row r="108" ht="15">
      <c r="B108" s="24"/>
    </row>
    <row r="109" ht="15">
      <c r="B109" s="24"/>
    </row>
    <row r="110" ht="15">
      <c r="B110" s="24"/>
    </row>
    <row r="111" ht="15">
      <c r="B111" s="24"/>
    </row>
    <row r="112" ht="15">
      <c r="B112" s="24"/>
    </row>
    <row r="113" ht="15">
      <c r="B113" s="24"/>
    </row>
    <row r="114" ht="15">
      <c r="B114" s="24"/>
    </row>
    <row r="115" ht="15">
      <c r="B115" s="24"/>
    </row>
    <row r="116" ht="15">
      <c r="B116" s="24"/>
    </row>
    <row r="117" ht="15">
      <c r="B117" s="24"/>
    </row>
    <row r="118" ht="15">
      <c r="B118" s="24"/>
    </row>
    <row r="119" ht="15">
      <c r="B119" s="24"/>
    </row>
    <row r="120" ht="15">
      <c r="B120" s="24"/>
    </row>
    <row r="121" ht="15">
      <c r="B121" s="24"/>
    </row>
    <row r="122" ht="15">
      <c r="B122" s="24"/>
    </row>
    <row r="123" ht="15">
      <c r="B123" s="24"/>
    </row>
    <row r="124" ht="15">
      <c r="B124" s="24"/>
    </row>
    <row r="125" ht="15">
      <c r="B125" s="24"/>
    </row>
    <row r="126" ht="15">
      <c r="B126" s="24"/>
    </row>
    <row r="127" ht="15">
      <c r="B127" s="24"/>
    </row>
    <row r="128" ht="15">
      <c r="B128" s="24"/>
    </row>
    <row r="129" ht="15">
      <c r="B129" s="24"/>
    </row>
    <row r="130" ht="15">
      <c r="B130" s="24"/>
    </row>
    <row r="131" ht="15">
      <c r="B131" s="24"/>
    </row>
    <row r="132" ht="15">
      <c r="B132" s="24"/>
    </row>
    <row r="133" ht="15">
      <c r="B133" s="24"/>
    </row>
    <row r="134" ht="15">
      <c r="B134" s="24"/>
    </row>
    <row r="135" ht="15">
      <c r="B135" s="24"/>
    </row>
    <row r="136" ht="15">
      <c r="B136" s="24"/>
    </row>
    <row r="137" ht="15">
      <c r="B137" s="24"/>
    </row>
    <row r="138" ht="15">
      <c r="B138" s="24"/>
    </row>
    <row r="139" ht="15">
      <c r="B139" s="24"/>
    </row>
    <row r="140" ht="15">
      <c r="B140" s="24"/>
    </row>
    <row r="141" ht="15">
      <c r="B141" s="24"/>
    </row>
    <row r="142" ht="15">
      <c r="B142" s="24"/>
    </row>
    <row r="143" ht="15">
      <c r="B143" s="24"/>
    </row>
    <row r="144" ht="15">
      <c r="B144" s="24"/>
    </row>
    <row r="145" ht="15">
      <c r="B145" s="24"/>
    </row>
    <row r="146" ht="15">
      <c r="B146" s="24"/>
    </row>
    <row r="147" ht="15">
      <c r="B147" s="24"/>
    </row>
    <row r="148" ht="15">
      <c r="B148" s="24"/>
    </row>
    <row r="149" ht="15">
      <c r="B149" s="24"/>
    </row>
    <row r="150" ht="15">
      <c r="B150" s="24"/>
    </row>
    <row r="151" ht="15">
      <c r="B151" s="24"/>
    </row>
    <row r="152" ht="15">
      <c r="B152" s="24"/>
    </row>
    <row r="153" ht="15">
      <c r="B153" s="24"/>
    </row>
    <row r="154" ht="15">
      <c r="B154" s="24"/>
    </row>
    <row r="155" ht="15">
      <c r="B155" s="24"/>
    </row>
    <row r="156" ht="15">
      <c r="B156" s="24"/>
    </row>
    <row r="157" ht="15">
      <c r="B157" s="24"/>
    </row>
    <row r="158" ht="15">
      <c r="B158" s="24"/>
    </row>
    <row r="159" ht="15">
      <c r="B159" s="24"/>
    </row>
    <row r="160" ht="15">
      <c r="B160" s="24"/>
    </row>
    <row r="161" ht="15">
      <c r="B161" s="24"/>
    </row>
    <row r="162" ht="15">
      <c r="B162" s="24"/>
    </row>
    <row r="163" ht="15">
      <c r="B163" s="24"/>
    </row>
    <row r="164" ht="15">
      <c r="B164" s="24"/>
    </row>
    <row r="165" ht="15">
      <c r="B165" s="24"/>
    </row>
    <row r="166" ht="15">
      <c r="B166" s="24"/>
    </row>
    <row r="167" ht="15">
      <c r="B167" s="24"/>
    </row>
    <row r="168" ht="15">
      <c r="B168" s="24"/>
    </row>
    <row r="169" ht="15">
      <c r="B169" s="24"/>
    </row>
    <row r="170" ht="15">
      <c r="B170" s="24"/>
    </row>
    <row r="171" ht="15">
      <c r="B171" s="24"/>
    </row>
    <row r="172" ht="15">
      <c r="B172" s="24"/>
    </row>
    <row r="173" ht="15">
      <c r="B173" s="24"/>
    </row>
    <row r="174" ht="15">
      <c r="B174" s="24"/>
    </row>
    <row r="175" ht="15">
      <c r="B175" s="24"/>
    </row>
    <row r="176" ht="15">
      <c r="B176" s="24"/>
    </row>
    <row r="177" ht="15">
      <c r="B177" s="24"/>
    </row>
    <row r="178" ht="15">
      <c r="B178" s="24"/>
    </row>
    <row r="179" ht="15">
      <c r="B179" s="24"/>
    </row>
    <row r="180" ht="15">
      <c r="B180" s="24"/>
    </row>
    <row r="181" ht="15">
      <c r="B181" s="24"/>
    </row>
    <row r="182" ht="15">
      <c r="B182" s="24"/>
    </row>
    <row r="183" ht="15">
      <c r="B183" s="24"/>
    </row>
    <row r="184" ht="15">
      <c r="B184" s="24"/>
    </row>
    <row r="185" ht="15">
      <c r="B185" s="24"/>
    </row>
    <row r="186" ht="15">
      <c r="B186" s="24"/>
    </row>
    <row r="187" ht="15">
      <c r="B187" s="24"/>
    </row>
    <row r="188" ht="15">
      <c r="B188" s="24"/>
    </row>
    <row r="189" ht="15">
      <c r="B189" s="24"/>
    </row>
    <row r="190" ht="15">
      <c r="B190" s="24"/>
    </row>
    <row r="191" ht="15">
      <c r="B191" s="24"/>
    </row>
    <row r="192" ht="15">
      <c r="B192" s="24"/>
    </row>
    <row r="193" ht="15">
      <c r="B193" s="24"/>
    </row>
    <row r="194" ht="15">
      <c r="B194" s="24"/>
    </row>
    <row r="195" ht="15">
      <c r="B195" s="24"/>
    </row>
    <row r="196" ht="15">
      <c r="B196" s="24"/>
    </row>
    <row r="197" ht="15">
      <c r="B197" s="24"/>
    </row>
    <row r="198" ht="15">
      <c r="B198" s="24"/>
    </row>
    <row r="199" ht="15">
      <c r="B199" s="24"/>
    </row>
    <row r="200" ht="15">
      <c r="B200" s="24"/>
    </row>
    <row r="201" ht="15">
      <c r="B201" s="24"/>
    </row>
    <row r="202" ht="15">
      <c r="B202" s="24"/>
    </row>
    <row r="203" ht="15">
      <c r="B203" s="24"/>
    </row>
    <row r="204" ht="15">
      <c r="B204" s="24"/>
    </row>
    <row r="205" ht="15">
      <c r="B205" s="24"/>
    </row>
    <row r="206" ht="15">
      <c r="B206" s="24"/>
    </row>
    <row r="207" ht="15">
      <c r="B207" s="24"/>
    </row>
    <row r="208" ht="15">
      <c r="B208" s="24"/>
    </row>
    <row r="209" ht="15">
      <c r="B209" s="24"/>
    </row>
    <row r="210" ht="15">
      <c r="B210" s="24"/>
    </row>
    <row r="211" ht="15">
      <c r="B211" s="24"/>
    </row>
    <row r="212" ht="15">
      <c r="B212" s="24"/>
    </row>
    <row r="213" ht="15">
      <c r="B213" s="24"/>
    </row>
    <row r="214" ht="15">
      <c r="B214" s="24"/>
    </row>
    <row r="215" ht="15">
      <c r="B215" s="24"/>
    </row>
    <row r="216" ht="15">
      <c r="B216" s="24"/>
    </row>
    <row r="217" ht="15">
      <c r="B217" s="24"/>
    </row>
    <row r="218" ht="15">
      <c r="B218" s="24"/>
    </row>
    <row r="219" ht="15">
      <c r="B219" s="24"/>
    </row>
    <row r="220" ht="15">
      <c r="B220" s="24"/>
    </row>
    <row r="221" ht="15">
      <c r="B221" s="24"/>
    </row>
    <row r="222" ht="15">
      <c r="B222" s="24"/>
    </row>
    <row r="223" ht="15">
      <c r="B223" s="24"/>
    </row>
    <row r="224" ht="15">
      <c r="B224" s="24"/>
    </row>
    <row r="225" ht="15">
      <c r="B225" s="24"/>
    </row>
    <row r="226" ht="15">
      <c r="B226" s="24"/>
    </row>
    <row r="227" ht="15">
      <c r="B227" s="24"/>
    </row>
    <row r="228" ht="15">
      <c r="B228" s="24"/>
    </row>
    <row r="229" ht="15">
      <c r="B229" s="24"/>
    </row>
    <row r="230" ht="15">
      <c r="B230" s="24"/>
    </row>
    <row r="231" ht="15">
      <c r="B231" s="24"/>
    </row>
    <row r="232" ht="15">
      <c r="B232" s="24"/>
    </row>
    <row r="233" ht="15">
      <c r="B233" s="24"/>
    </row>
    <row r="234" ht="15">
      <c r="B234" s="24"/>
    </row>
    <row r="235" ht="15">
      <c r="B235" s="24"/>
    </row>
    <row r="236" ht="15">
      <c r="B236" s="24"/>
    </row>
    <row r="237" ht="15">
      <c r="B237" s="24"/>
    </row>
    <row r="238" ht="15">
      <c r="B238" s="24"/>
    </row>
    <row r="239" ht="15">
      <c r="B239" s="24"/>
    </row>
    <row r="240" ht="15">
      <c r="B240" s="24"/>
    </row>
    <row r="241" ht="15">
      <c r="B241" s="24"/>
    </row>
    <row r="242" ht="15">
      <c r="B242" s="24"/>
    </row>
    <row r="243" ht="15">
      <c r="B243" s="24"/>
    </row>
    <row r="244" ht="15">
      <c r="B244" s="24"/>
    </row>
    <row r="245" ht="15">
      <c r="B245" s="24"/>
    </row>
    <row r="246" ht="15">
      <c r="B246" s="24"/>
    </row>
    <row r="247" ht="15">
      <c r="B247" s="24"/>
    </row>
    <row r="248" ht="15">
      <c r="B248" s="24"/>
    </row>
    <row r="249" ht="15">
      <c r="B249" s="24"/>
    </row>
    <row r="250" ht="15">
      <c r="B250" s="24"/>
    </row>
    <row r="251" ht="15">
      <c r="B251" s="24"/>
    </row>
    <row r="252" ht="15">
      <c r="B252" s="24"/>
    </row>
    <row r="253" ht="15">
      <c r="B253" s="24"/>
    </row>
    <row r="254" ht="15">
      <c r="B254" s="24"/>
    </row>
    <row r="255" ht="15">
      <c r="B255" s="24"/>
    </row>
    <row r="256" ht="15">
      <c r="B256" s="24"/>
    </row>
    <row r="257" ht="15">
      <c r="B257" s="24"/>
    </row>
    <row r="258" ht="15">
      <c r="B258" s="24"/>
    </row>
    <row r="259" ht="15">
      <c r="B259" s="24"/>
    </row>
    <row r="260" ht="15">
      <c r="B260" s="24"/>
    </row>
    <row r="261" ht="15">
      <c r="B261" s="24"/>
    </row>
    <row r="262" ht="15">
      <c r="B262" s="24"/>
    </row>
    <row r="263" ht="15">
      <c r="B263" s="24"/>
    </row>
    <row r="264" ht="15">
      <c r="B264" s="24"/>
    </row>
    <row r="265" ht="15">
      <c r="B265" s="24"/>
    </row>
    <row r="266" ht="15">
      <c r="B266" s="24"/>
    </row>
    <row r="267" ht="15">
      <c r="B267" s="24"/>
    </row>
    <row r="268" ht="15">
      <c r="B268" s="24"/>
    </row>
    <row r="269" ht="15">
      <c r="B269" s="24"/>
    </row>
    <row r="270" ht="15">
      <c r="B270" s="24"/>
    </row>
    <row r="271" ht="15">
      <c r="B271" s="24"/>
    </row>
    <row r="272" ht="15">
      <c r="B272" s="24"/>
    </row>
    <row r="273" ht="15">
      <c r="B273" s="24"/>
    </row>
    <row r="274" ht="15">
      <c r="B274" s="24"/>
    </row>
    <row r="275" ht="15">
      <c r="B275" s="24"/>
    </row>
    <row r="276" ht="15">
      <c r="B276" s="24"/>
    </row>
    <row r="277" ht="15">
      <c r="B277" s="24"/>
    </row>
    <row r="278" ht="15">
      <c r="B278" s="24"/>
    </row>
    <row r="279" ht="15">
      <c r="B279" s="24"/>
    </row>
    <row r="280" ht="15">
      <c r="B280" s="24"/>
    </row>
    <row r="281" ht="15">
      <c r="B281" s="24"/>
    </row>
    <row r="282" ht="15">
      <c r="B282" s="24"/>
    </row>
    <row r="283" ht="15">
      <c r="B283" s="24"/>
    </row>
    <row r="284" ht="15">
      <c r="B284" s="24"/>
    </row>
    <row r="285" ht="15">
      <c r="B285" s="24"/>
    </row>
    <row r="286" ht="15">
      <c r="B286" s="24"/>
    </row>
    <row r="287" spans="2:8" ht="15">
      <c r="B287" s="24"/>
      <c r="H287" s="1">
        <f>236028+70000</f>
        <v>306028</v>
      </c>
    </row>
    <row r="288" ht="15">
      <c r="B288" s="24"/>
    </row>
    <row r="289" ht="15">
      <c r="B289" s="24"/>
    </row>
    <row r="290" ht="15">
      <c r="B290" s="24"/>
    </row>
    <row r="291" ht="15">
      <c r="B291" s="24"/>
    </row>
    <row r="292" ht="15">
      <c r="B292" s="24"/>
    </row>
    <row r="293" ht="15">
      <c r="B293" s="24"/>
    </row>
    <row r="294" ht="15">
      <c r="B294" s="24"/>
    </row>
    <row r="295" ht="15">
      <c r="B295" s="24"/>
    </row>
    <row r="296" ht="15">
      <c r="B296" s="24"/>
    </row>
    <row r="297" ht="15">
      <c r="B297" s="24"/>
    </row>
    <row r="298" ht="15">
      <c r="B298" s="24"/>
    </row>
    <row r="299" ht="15">
      <c r="B299" s="24"/>
    </row>
    <row r="300" ht="15">
      <c r="B300" s="24"/>
    </row>
    <row r="301" ht="15">
      <c r="B301" s="24"/>
    </row>
    <row r="302" ht="15">
      <c r="B302" s="24"/>
    </row>
    <row r="303" ht="15">
      <c r="B303" s="24"/>
    </row>
    <row r="304" ht="15">
      <c r="B304" s="24"/>
    </row>
    <row r="305" ht="15">
      <c r="B305" s="24"/>
    </row>
    <row r="306" ht="15">
      <c r="B306" s="24"/>
    </row>
    <row r="307" ht="15">
      <c r="B307" s="24"/>
    </row>
    <row r="308" ht="15">
      <c r="B308" s="24"/>
    </row>
    <row r="309" ht="15">
      <c r="B309" s="24"/>
    </row>
    <row r="310" ht="15">
      <c r="B310" s="24"/>
    </row>
    <row r="311" ht="15">
      <c r="B311" s="24"/>
    </row>
    <row r="312" ht="15">
      <c r="B312" s="24"/>
    </row>
    <row r="313" ht="15">
      <c r="B313" s="24"/>
    </row>
    <row r="314" ht="15">
      <c r="B314" s="24"/>
    </row>
    <row r="315" ht="15">
      <c r="B315" s="24"/>
    </row>
    <row r="316" ht="15">
      <c r="B316" s="24"/>
    </row>
    <row r="317" ht="15">
      <c r="B317" s="24"/>
    </row>
    <row r="318" ht="15">
      <c r="B318" s="24"/>
    </row>
    <row r="319" ht="15">
      <c r="B319" s="24"/>
    </row>
    <row r="320" ht="15">
      <c r="B320" s="24"/>
    </row>
    <row r="321" ht="15">
      <c r="B321" s="24"/>
    </row>
    <row r="322" ht="15">
      <c r="B322" s="24"/>
    </row>
    <row r="323" ht="15">
      <c r="B323" s="24"/>
    </row>
    <row r="324" ht="15">
      <c r="B324" s="24"/>
    </row>
    <row r="325" ht="15">
      <c r="B325" s="24"/>
    </row>
    <row r="326" ht="15">
      <c r="B326" s="24"/>
    </row>
    <row r="327" ht="15">
      <c r="B327" s="24"/>
    </row>
    <row r="328" ht="15">
      <c r="B328" s="24"/>
    </row>
    <row r="329" ht="15">
      <c r="B329" s="24"/>
    </row>
    <row r="330" ht="15">
      <c r="B330" s="24"/>
    </row>
    <row r="331" ht="15">
      <c r="B331" s="24"/>
    </row>
    <row r="332" ht="15">
      <c r="B332" s="24"/>
    </row>
    <row r="333" ht="15">
      <c r="B333" s="24"/>
    </row>
    <row r="334" ht="15">
      <c r="B334" s="24"/>
    </row>
    <row r="335" ht="15">
      <c r="B335" s="24"/>
    </row>
    <row r="336" ht="15">
      <c r="B336" s="24"/>
    </row>
    <row r="337" ht="15">
      <c r="B337" s="24"/>
    </row>
    <row r="338" ht="15">
      <c r="B338" s="24"/>
    </row>
    <row r="339" ht="15">
      <c r="B339" s="24"/>
    </row>
    <row r="340" ht="15">
      <c r="B340" s="24"/>
    </row>
    <row r="341" ht="15">
      <c r="B341" s="24"/>
    </row>
    <row r="342" ht="15">
      <c r="B342" s="24"/>
    </row>
    <row r="343" ht="15">
      <c r="B343" s="24"/>
    </row>
    <row r="344" ht="15">
      <c r="B344" s="24"/>
    </row>
    <row r="345" ht="15">
      <c r="B345" s="24"/>
    </row>
    <row r="346" ht="15">
      <c r="B346" s="24"/>
    </row>
    <row r="347" ht="15">
      <c r="B347" s="24"/>
    </row>
    <row r="348" ht="15">
      <c r="B348" s="24"/>
    </row>
    <row r="349" ht="15">
      <c r="B349" s="24"/>
    </row>
    <row r="350" ht="15">
      <c r="B350" s="24"/>
    </row>
    <row r="351" ht="15">
      <c r="B351" s="24"/>
    </row>
    <row r="352" ht="15">
      <c r="B352" s="24"/>
    </row>
    <row r="353" ht="15">
      <c r="B353" s="24"/>
    </row>
    <row r="354" ht="15">
      <c r="B354" s="24"/>
    </row>
    <row r="355" ht="15">
      <c r="B355" s="24"/>
    </row>
    <row r="356" ht="15">
      <c r="B356" s="24"/>
    </row>
    <row r="357" ht="15">
      <c r="B357" s="24"/>
    </row>
    <row r="358" ht="15">
      <c r="B358" s="24"/>
    </row>
    <row r="359" ht="15">
      <c r="B359" s="24"/>
    </row>
    <row r="360" ht="15">
      <c r="B360" s="24"/>
    </row>
    <row r="361" ht="15">
      <c r="B361" s="24"/>
    </row>
    <row r="362" ht="15">
      <c r="B362" s="24"/>
    </row>
    <row r="363" ht="15">
      <c r="B363" s="24"/>
    </row>
    <row r="364" ht="15">
      <c r="B364" s="24"/>
    </row>
    <row r="365" ht="15">
      <c r="B365" s="24"/>
    </row>
    <row r="366" ht="15">
      <c r="B366" s="24"/>
    </row>
    <row r="367" ht="15">
      <c r="B367" s="24"/>
    </row>
    <row r="368" ht="15">
      <c r="B368" s="24"/>
    </row>
    <row r="369" ht="15">
      <c r="B369" s="24"/>
    </row>
    <row r="370" ht="15">
      <c r="B370" s="24"/>
    </row>
    <row r="371" ht="15">
      <c r="B371" s="24"/>
    </row>
    <row r="372" ht="15">
      <c r="B372" s="24"/>
    </row>
    <row r="373" ht="15">
      <c r="B373" s="24"/>
    </row>
    <row r="374" ht="15">
      <c r="B374" s="24"/>
    </row>
    <row r="375" ht="15">
      <c r="B375" s="24"/>
    </row>
    <row r="376" ht="15">
      <c r="B376" s="24"/>
    </row>
    <row r="377" ht="15">
      <c r="B377" s="24"/>
    </row>
    <row r="378" ht="15">
      <c r="B378" s="24"/>
    </row>
    <row r="379" ht="15">
      <c r="B379" s="24"/>
    </row>
    <row r="380" ht="15">
      <c r="B380" s="24"/>
    </row>
    <row r="381" ht="15">
      <c r="B381" s="24"/>
    </row>
    <row r="382" ht="15">
      <c r="B382" s="24"/>
    </row>
    <row r="383" ht="15">
      <c r="B383" s="24"/>
    </row>
    <row r="384" ht="15">
      <c r="B384" s="24"/>
    </row>
    <row r="385" ht="15">
      <c r="B385" s="24"/>
    </row>
    <row r="386" ht="15">
      <c r="B386" s="24"/>
    </row>
    <row r="387" ht="15">
      <c r="B387" s="24"/>
    </row>
    <row r="388" ht="15">
      <c r="B388" s="24"/>
    </row>
    <row r="389" ht="15">
      <c r="B389" s="24"/>
    </row>
    <row r="390" ht="15">
      <c r="B390" s="24"/>
    </row>
    <row r="391" ht="15">
      <c r="B391" s="24"/>
    </row>
    <row r="392" ht="15">
      <c r="B392" s="24"/>
    </row>
    <row r="393" ht="15">
      <c r="B393" s="24"/>
    </row>
    <row r="394" ht="15">
      <c r="B394" s="24"/>
    </row>
    <row r="395" ht="15">
      <c r="B395" s="24"/>
    </row>
    <row r="396" ht="15">
      <c r="B396" s="24"/>
    </row>
    <row r="397" ht="15">
      <c r="B397" s="24"/>
    </row>
    <row r="398" ht="15">
      <c r="B398" s="24"/>
    </row>
    <row r="399" ht="15">
      <c r="B399" s="24"/>
    </row>
    <row r="400" ht="15">
      <c r="B400" s="24"/>
    </row>
    <row r="401" ht="15">
      <c r="B401" s="24"/>
    </row>
    <row r="402" ht="15">
      <c r="B402" s="24"/>
    </row>
    <row r="403" ht="15">
      <c r="B403" s="24"/>
    </row>
    <row r="404" ht="15">
      <c r="B404" s="24"/>
    </row>
    <row r="405" ht="15">
      <c r="B405" s="24"/>
    </row>
    <row r="406" ht="15">
      <c r="B406" s="24"/>
    </row>
    <row r="407" ht="15">
      <c r="B407" s="24"/>
    </row>
    <row r="408" ht="15">
      <c r="B408" s="24"/>
    </row>
    <row r="409" ht="15">
      <c r="B409" s="24"/>
    </row>
    <row r="410" ht="15">
      <c r="B410" s="24"/>
    </row>
    <row r="411" ht="15">
      <c r="B411" s="24"/>
    </row>
    <row r="412" ht="15">
      <c r="B412" s="24"/>
    </row>
    <row r="413" ht="15">
      <c r="B413" s="24"/>
    </row>
    <row r="414" ht="15">
      <c r="B414" s="24"/>
    </row>
    <row r="415" ht="15">
      <c r="B415" s="24"/>
    </row>
    <row r="416" ht="15">
      <c r="B416" s="24"/>
    </row>
    <row r="417" ht="15">
      <c r="B417" s="24"/>
    </row>
    <row r="418" ht="15">
      <c r="B418" s="24"/>
    </row>
    <row r="419" ht="15">
      <c r="B419" s="24"/>
    </row>
    <row r="420" ht="15">
      <c r="B420" s="24"/>
    </row>
    <row r="421" ht="15">
      <c r="B421" s="24"/>
    </row>
    <row r="422" ht="15">
      <c r="B422" s="24"/>
    </row>
    <row r="423" ht="15">
      <c r="B423" s="24"/>
    </row>
    <row r="424" ht="15">
      <c r="B424" s="24"/>
    </row>
    <row r="425" ht="15">
      <c r="B425" s="24"/>
    </row>
    <row r="426" ht="15">
      <c r="B426" s="24"/>
    </row>
    <row r="427" ht="15">
      <c r="B427" s="24"/>
    </row>
    <row r="428" ht="15">
      <c r="B428" s="24"/>
    </row>
    <row r="429" ht="15">
      <c r="B429" s="24"/>
    </row>
    <row r="430" ht="15">
      <c r="B430" s="24"/>
    </row>
    <row r="431" ht="15">
      <c r="B431" s="24"/>
    </row>
    <row r="432" ht="15">
      <c r="B432" s="24"/>
    </row>
    <row r="433" ht="15">
      <c r="B433" s="24"/>
    </row>
    <row r="434" ht="15">
      <c r="B434" s="24"/>
    </row>
    <row r="435" ht="15">
      <c r="B435" s="24"/>
    </row>
    <row r="436" ht="15">
      <c r="B436" s="24"/>
    </row>
    <row r="437" ht="15">
      <c r="B437" s="24"/>
    </row>
    <row r="438" ht="15">
      <c r="B438" s="24"/>
    </row>
    <row r="439" ht="15">
      <c r="B439" s="24"/>
    </row>
    <row r="440" ht="15">
      <c r="B440" s="24"/>
    </row>
    <row r="441" ht="15">
      <c r="B441" s="24"/>
    </row>
    <row r="442" ht="15">
      <c r="B442" s="24"/>
    </row>
    <row r="443" ht="15">
      <c r="B443" s="24"/>
    </row>
    <row r="444" ht="15">
      <c r="B444" s="24"/>
    </row>
    <row r="445" ht="15">
      <c r="B445" s="24"/>
    </row>
    <row r="446" ht="15">
      <c r="B446" s="24"/>
    </row>
    <row r="447" ht="15">
      <c r="B447" s="24"/>
    </row>
    <row r="448" ht="15">
      <c r="B448" s="24"/>
    </row>
    <row r="449" ht="15">
      <c r="B449" s="24"/>
    </row>
    <row r="450" ht="15">
      <c r="B450" s="24"/>
    </row>
    <row r="451" ht="15">
      <c r="B451" s="24"/>
    </row>
    <row r="452" ht="15">
      <c r="B452" s="24"/>
    </row>
    <row r="453" ht="15">
      <c r="B453" s="24"/>
    </row>
    <row r="454" ht="15">
      <c r="B454" s="24"/>
    </row>
    <row r="455" ht="15">
      <c r="B455" s="24"/>
    </row>
    <row r="456" ht="15">
      <c r="B456" s="24"/>
    </row>
    <row r="457" ht="15">
      <c r="B457" s="24"/>
    </row>
    <row r="458" ht="15">
      <c r="B458" s="24"/>
    </row>
    <row r="459" ht="15">
      <c r="B459" s="24"/>
    </row>
    <row r="460" ht="15">
      <c r="B460" s="24"/>
    </row>
    <row r="461" ht="15">
      <c r="B461" s="24"/>
    </row>
    <row r="462" ht="15">
      <c r="B462" s="24"/>
    </row>
    <row r="463" ht="15">
      <c r="B463" s="24"/>
    </row>
    <row r="464" ht="15">
      <c r="B464" s="24"/>
    </row>
    <row r="465" ht="15">
      <c r="B465" s="24"/>
    </row>
    <row r="466" ht="15">
      <c r="B466" s="24"/>
    </row>
    <row r="467" ht="15">
      <c r="B467" s="24"/>
    </row>
    <row r="468" ht="15">
      <c r="B468" s="24"/>
    </row>
    <row r="469" ht="15">
      <c r="B469" s="24"/>
    </row>
    <row r="470" ht="15">
      <c r="B470" s="24"/>
    </row>
    <row r="471" ht="15">
      <c r="B471" s="24"/>
    </row>
    <row r="472" ht="15">
      <c r="B472" s="24"/>
    </row>
    <row r="473" ht="15">
      <c r="B473" s="24"/>
    </row>
    <row r="474" ht="15">
      <c r="B474" s="24"/>
    </row>
    <row r="475" ht="15">
      <c r="B475" s="24"/>
    </row>
    <row r="476" ht="15">
      <c r="B476" s="24"/>
    </row>
    <row r="477" ht="15">
      <c r="B477" s="24"/>
    </row>
    <row r="478" ht="15">
      <c r="B478" s="24"/>
    </row>
    <row r="479" ht="15">
      <c r="B479" s="24"/>
    </row>
    <row r="480" ht="15">
      <c r="B480" s="24"/>
    </row>
    <row r="481" ht="15">
      <c r="B481" s="24"/>
    </row>
    <row r="482" ht="15">
      <c r="B482" s="24"/>
    </row>
    <row r="483" ht="15">
      <c r="B483" s="24"/>
    </row>
    <row r="484" ht="15">
      <c r="B484" s="24"/>
    </row>
    <row r="485" ht="15">
      <c r="B485" s="24"/>
    </row>
    <row r="486" ht="15">
      <c r="B486" s="24"/>
    </row>
    <row r="487" ht="15">
      <c r="B487" s="24"/>
    </row>
    <row r="488" ht="15">
      <c r="B488" s="24"/>
    </row>
    <row r="489" ht="15">
      <c r="B489" s="24"/>
    </row>
    <row r="490" ht="15">
      <c r="B490" s="24"/>
    </row>
    <row r="491" ht="15">
      <c r="B491" s="24"/>
    </row>
    <row r="492" ht="15">
      <c r="B492" s="24"/>
    </row>
    <row r="493" ht="15">
      <c r="B493" s="24"/>
    </row>
    <row r="494" ht="15">
      <c r="B494" s="24"/>
    </row>
    <row r="495" ht="15">
      <c r="B495" s="24"/>
    </row>
    <row r="496" ht="15">
      <c r="B496" s="24"/>
    </row>
    <row r="497" ht="15">
      <c r="B497" s="24"/>
    </row>
    <row r="498" ht="15">
      <c r="B498" s="24"/>
    </row>
    <row r="499" ht="15">
      <c r="B499" s="24"/>
    </row>
    <row r="500" ht="15">
      <c r="B500" s="24"/>
    </row>
    <row r="501" ht="15">
      <c r="B501" s="24"/>
    </row>
    <row r="502" ht="15">
      <c r="B502" s="24"/>
    </row>
    <row r="503" ht="15">
      <c r="B503" s="24"/>
    </row>
    <row r="504" ht="15">
      <c r="B504" s="24"/>
    </row>
    <row r="505" ht="15">
      <c r="B505" s="24"/>
    </row>
    <row r="506" ht="15">
      <c r="B506" s="24"/>
    </row>
    <row r="507" ht="15">
      <c r="B507" s="24"/>
    </row>
    <row r="508" ht="15">
      <c r="B508" s="24"/>
    </row>
    <row r="509" ht="15">
      <c r="B509" s="24"/>
    </row>
    <row r="510" ht="15">
      <c r="B510" s="24"/>
    </row>
    <row r="511" ht="15">
      <c r="B511" s="24"/>
    </row>
    <row r="512" ht="15">
      <c r="B512" s="24"/>
    </row>
    <row r="513" ht="15">
      <c r="B513" s="24"/>
    </row>
    <row r="514" ht="15">
      <c r="B514" s="24"/>
    </row>
    <row r="515" ht="15">
      <c r="B515" s="24"/>
    </row>
    <row r="516" ht="15">
      <c r="B516" s="24"/>
    </row>
    <row r="517" ht="15">
      <c r="B517" s="24"/>
    </row>
    <row r="518" ht="15">
      <c r="B518" s="24"/>
    </row>
    <row r="519" ht="15">
      <c r="B519" s="24"/>
    </row>
    <row r="520" ht="15">
      <c r="B520" s="24"/>
    </row>
    <row r="521" ht="15">
      <c r="B521" s="24"/>
    </row>
    <row r="522" ht="15">
      <c r="B522" s="24"/>
    </row>
    <row r="523" ht="15">
      <c r="B523" s="24"/>
    </row>
    <row r="524" ht="15">
      <c r="B524" s="24"/>
    </row>
    <row r="525" ht="15">
      <c r="B525" s="24"/>
    </row>
    <row r="526" ht="15">
      <c r="B526" s="24"/>
    </row>
    <row r="527" ht="15">
      <c r="B527" s="24"/>
    </row>
    <row r="528" ht="15">
      <c r="B528" s="24"/>
    </row>
    <row r="529" ht="15">
      <c r="B529" s="24"/>
    </row>
    <row r="530" ht="15">
      <c r="B530" s="24"/>
    </row>
    <row r="531" ht="15">
      <c r="B531" s="24"/>
    </row>
    <row r="532" ht="15">
      <c r="B532" s="24"/>
    </row>
    <row r="533" ht="15">
      <c r="B533" s="24"/>
    </row>
    <row r="534" ht="15">
      <c r="B534" s="24"/>
    </row>
    <row r="535" ht="15">
      <c r="B535" s="24"/>
    </row>
    <row r="536" ht="15">
      <c r="B536" s="24"/>
    </row>
    <row r="537" ht="15">
      <c r="B537" s="24"/>
    </row>
    <row r="538" ht="15">
      <c r="B538" s="24"/>
    </row>
    <row r="539" ht="15">
      <c r="B539" s="24"/>
    </row>
    <row r="540" ht="15">
      <c r="B540" s="24"/>
    </row>
    <row r="541" ht="15">
      <c r="B541" s="24"/>
    </row>
    <row r="542" ht="15">
      <c r="B542" s="24"/>
    </row>
    <row r="543" ht="15">
      <c r="B543" s="24"/>
    </row>
    <row r="544" ht="15">
      <c r="B544" s="24"/>
    </row>
    <row r="545" ht="15">
      <c r="B545" s="24"/>
    </row>
    <row r="546" ht="15">
      <c r="B546" s="24"/>
    </row>
    <row r="547" ht="15">
      <c r="B547" s="24"/>
    </row>
    <row r="548" ht="15">
      <c r="B548" s="24"/>
    </row>
    <row r="549" ht="15">
      <c r="B549" s="24"/>
    </row>
    <row r="550" ht="15">
      <c r="B550" s="24"/>
    </row>
    <row r="551" ht="15">
      <c r="B551" s="24"/>
    </row>
    <row r="552" ht="15">
      <c r="B552" s="24"/>
    </row>
    <row r="553" ht="15">
      <c r="B553" s="24"/>
    </row>
    <row r="554" ht="15">
      <c r="B554" s="24"/>
    </row>
    <row r="555" ht="15">
      <c r="B555" s="24"/>
    </row>
    <row r="556" ht="15">
      <c r="B556" s="24"/>
    </row>
    <row r="557" ht="15">
      <c r="B557" s="24"/>
    </row>
    <row r="558" ht="15">
      <c r="B558" s="24"/>
    </row>
    <row r="559" ht="15">
      <c r="B559" s="24"/>
    </row>
    <row r="560" ht="15">
      <c r="B560" s="24"/>
    </row>
    <row r="561" ht="15">
      <c r="B561" s="24"/>
    </row>
    <row r="562" ht="15">
      <c r="B562" s="24"/>
    </row>
    <row r="563" ht="15">
      <c r="B563" s="24"/>
    </row>
    <row r="564" ht="15">
      <c r="B564" s="24"/>
    </row>
    <row r="565" ht="15">
      <c r="B565" s="24"/>
    </row>
    <row r="566" ht="15">
      <c r="B566" s="24"/>
    </row>
    <row r="567" ht="15">
      <c r="B567" s="24"/>
    </row>
    <row r="568" ht="15">
      <c r="B568" s="24"/>
    </row>
    <row r="569" ht="15">
      <c r="B569" s="24"/>
    </row>
    <row r="570" ht="15">
      <c r="B570" s="24"/>
    </row>
    <row r="571" ht="15">
      <c r="B571" s="24"/>
    </row>
    <row r="572" ht="15">
      <c r="B572" s="24"/>
    </row>
    <row r="573" ht="15">
      <c r="B573" s="24"/>
    </row>
    <row r="574" ht="15">
      <c r="B574" s="24"/>
    </row>
    <row r="575" ht="15">
      <c r="B575" s="24"/>
    </row>
    <row r="576" ht="15">
      <c r="B576" s="24"/>
    </row>
    <row r="577" ht="15">
      <c r="B577" s="24"/>
    </row>
    <row r="578" ht="15">
      <c r="B578" s="24"/>
    </row>
    <row r="579" ht="15">
      <c r="B579" s="24"/>
    </row>
    <row r="580" ht="15">
      <c r="B580" s="24"/>
    </row>
    <row r="581" ht="15">
      <c r="B581" s="24"/>
    </row>
    <row r="582" ht="15">
      <c r="B582" s="24"/>
    </row>
    <row r="583" ht="15">
      <c r="B583" s="24"/>
    </row>
    <row r="584" ht="15">
      <c r="B584" s="24"/>
    </row>
    <row r="585" ht="15">
      <c r="B585" s="24"/>
    </row>
    <row r="586" ht="15">
      <c r="B586" s="24"/>
    </row>
    <row r="587" ht="15">
      <c r="B587" s="24"/>
    </row>
    <row r="588" ht="15">
      <c r="B588" s="24"/>
    </row>
    <row r="589" ht="15">
      <c r="B589" s="24"/>
    </row>
    <row r="590" ht="15">
      <c r="B590" s="24"/>
    </row>
    <row r="591" ht="15">
      <c r="B591" s="24"/>
    </row>
    <row r="592" ht="15">
      <c r="B592" s="24"/>
    </row>
    <row r="593" ht="15">
      <c r="B593" s="24"/>
    </row>
    <row r="594" ht="15">
      <c r="B594" s="24"/>
    </row>
    <row r="595" ht="15">
      <c r="B595" s="24"/>
    </row>
    <row r="596" ht="15">
      <c r="B596" s="24"/>
    </row>
    <row r="597" ht="15">
      <c r="B597" s="24"/>
    </row>
    <row r="598" ht="15">
      <c r="B598" s="24"/>
    </row>
    <row r="599" ht="15">
      <c r="B599" s="24"/>
    </row>
    <row r="600" ht="15">
      <c r="B600" s="24"/>
    </row>
    <row r="601" ht="15">
      <c r="B601" s="24"/>
    </row>
    <row r="602" ht="15">
      <c r="B602" s="24"/>
    </row>
    <row r="603" ht="15">
      <c r="B603" s="24"/>
    </row>
    <row r="604" ht="15">
      <c r="B604" s="24"/>
    </row>
    <row r="605" ht="15">
      <c r="B605" s="24"/>
    </row>
    <row r="606" ht="15">
      <c r="B606" s="24"/>
    </row>
    <row r="607" ht="15">
      <c r="B607" s="24"/>
    </row>
    <row r="608" ht="15">
      <c r="B608" s="24"/>
    </row>
    <row r="609" ht="15">
      <c r="B609" s="24"/>
    </row>
    <row r="610" ht="15">
      <c r="B610" s="24"/>
    </row>
    <row r="611" ht="15">
      <c r="B611" s="24"/>
    </row>
    <row r="612" ht="15">
      <c r="B612" s="24"/>
    </row>
    <row r="613" ht="15">
      <c r="B613" s="24"/>
    </row>
    <row r="614" ht="15">
      <c r="B614" s="24"/>
    </row>
    <row r="615" ht="15">
      <c r="B615" s="24"/>
    </row>
    <row r="616" ht="15">
      <c r="B616" s="24"/>
    </row>
    <row r="617" ht="15">
      <c r="B617" s="24"/>
    </row>
    <row r="618" ht="15">
      <c r="B618" s="24"/>
    </row>
    <row r="619" ht="15">
      <c r="B619" s="24"/>
    </row>
    <row r="620" ht="15">
      <c r="B620" s="24"/>
    </row>
    <row r="621" ht="15">
      <c r="B621" s="24"/>
    </row>
    <row r="622" ht="15">
      <c r="B622" s="24"/>
    </row>
    <row r="623" ht="15">
      <c r="B623" s="24"/>
    </row>
    <row r="624" ht="15">
      <c r="B624" s="24"/>
    </row>
    <row r="625" ht="15">
      <c r="B625" s="24"/>
    </row>
    <row r="626" ht="15">
      <c r="B626" s="24"/>
    </row>
    <row r="627" ht="15">
      <c r="B627" s="24"/>
    </row>
    <row r="628" ht="15">
      <c r="B628" s="24"/>
    </row>
    <row r="629" ht="15">
      <c r="B629" s="24"/>
    </row>
    <row r="630" ht="15">
      <c r="B630" s="24"/>
    </row>
    <row r="631" ht="15">
      <c r="B631" s="24"/>
    </row>
    <row r="632" ht="15">
      <c r="B632" s="24"/>
    </row>
    <row r="633" ht="15">
      <c r="B633" s="24"/>
    </row>
    <row r="634" ht="15">
      <c r="B634" s="24"/>
    </row>
    <row r="635" ht="15">
      <c r="B635" s="24"/>
    </row>
    <row r="636" ht="15">
      <c r="B636" s="24"/>
    </row>
    <row r="637" ht="15">
      <c r="B637" s="24"/>
    </row>
    <row r="638" ht="15">
      <c r="B638" s="24"/>
    </row>
    <row r="639" ht="15">
      <c r="B639" s="24"/>
    </row>
    <row r="640" ht="15">
      <c r="B640" s="24"/>
    </row>
    <row r="641" ht="15">
      <c r="B641" s="24"/>
    </row>
    <row r="642" ht="15">
      <c r="B642" s="24"/>
    </row>
    <row r="643" ht="15">
      <c r="B643" s="24"/>
    </row>
    <row r="644" ht="15">
      <c r="B644" s="24"/>
    </row>
    <row r="645" ht="15">
      <c r="B645" s="24"/>
    </row>
    <row r="646" ht="15">
      <c r="B646" s="24"/>
    </row>
    <row r="647" ht="15">
      <c r="B647" s="24"/>
    </row>
    <row r="648" ht="15">
      <c r="B648" s="24"/>
    </row>
    <row r="649" ht="15">
      <c r="B649" s="24"/>
    </row>
    <row r="650" ht="15">
      <c r="B650" s="24"/>
    </row>
    <row r="651" ht="15">
      <c r="B651" s="24"/>
    </row>
    <row r="652" ht="15">
      <c r="B652" s="24"/>
    </row>
    <row r="653" ht="15">
      <c r="B653" s="24"/>
    </row>
    <row r="654" ht="15">
      <c r="B654" s="24"/>
    </row>
    <row r="655" ht="15">
      <c r="B655" s="24"/>
    </row>
    <row r="656" ht="15">
      <c r="B656" s="24"/>
    </row>
    <row r="657" ht="15">
      <c r="B657" s="24"/>
    </row>
    <row r="658" ht="15">
      <c r="B658" s="24"/>
    </row>
    <row r="659" ht="15">
      <c r="B659" s="24"/>
    </row>
    <row r="660" ht="15">
      <c r="B660" s="24"/>
    </row>
    <row r="661" ht="15">
      <c r="B661" s="24"/>
    </row>
    <row r="662" ht="15">
      <c r="B662" s="24"/>
    </row>
    <row r="663" ht="15">
      <c r="B663" s="24"/>
    </row>
    <row r="664" ht="15">
      <c r="B664" s="24"/>
    </row>
    <row r="665" ht="15">
      <c r="B665" s="24"/>
    </row>
    <row r="666" ht="15">
      <c r="B666" s="24"/>
    </row>
    <row r="667" ht="15">
      <c r="B667" s="24"/>
    </row>
    <row r="668" ht="15">
      <c r="B668" s="24"/>
    </row>
    <row r="669" ht="15">
      <c r="B669" s="24"/>
    </row>
    <row r="670" ht="15">
      <c r="B670" s="24"/>
    </row>
    <row r="671" ht="15">
      <c r="B671" s="24"/>
    </row>
    <row r="672" ht="15">
      <c r="B672" s="24"/>
    </row>
    <row r="673" ht="15">
      <c r="B673" s="24"/>
    </row>
    <row r="674" ht="15">
      <c r="B674" s="24"/>
    </row>
    <row r="675" ht="15">
      <c r="B675" s="24"/>
    </row>
    <row r="676" ht="15">
      <c r="B676" s="24"/>
    </row>
    <row r="677" ht="15">
      <c r="B677" s="24"/>
    </row>
    <row r="678" ht="15">
      <c r="B678" s="24"/>
    </row>
    <row r="679" ht="15">
      <c r="B679" s="24"/>
    </row>
    <row r="680" ht="15">
      <c r="B680" s="24"/>
    </row>
    <row r="681" ht="15">
      <c r="B681" s="24"/>
    </row>
    <row r="682" ht="15">
      <c r="B682" s="24"/>
    </row>
    <row r="683" ht="15">
      <c r="B683" s="24"/>
    </row>
    <row r="684" ht="15">
      <c r="B684" s="24"/>
    </row>
    <row r="685" ht="15">
      <c r="B685" s="24"/>
    </row>
    <row r="686" ht="15">
      <c r="B686" s="24"/>
    </row>
    <row r="687" ht="15">
      <c r="B687" s="24"/>
    </row>
    <row r="688" ht="15">
      <c r="B688" s="24"/>
    </row>
    <row r="689" ht="15">
      <c r="B689" s="24"/>
    </row>
    <row r="690" ht="15">
      <c r="B690" s="24"/>
    </row>
    <row r="691" ht="15">
      <c r="B691" s="24"/>
    </row>
    <row r="692" ht="15">
      <c r="B692" s="24"/>
    </row>
    <row r="693" ht="15">
      <c r="B693" s="24"/>
    </row>
    <row r="694" ht="15">
      <c r="B694" s="24"/>
    </row>
    <row r="695" ht="15">
      <c r="B695" s="24"/>
    </row>
    <row r="696" ht="15">
      <c r="B696" s="24"/>
    </row>
    <row r="697" ht="15">
      <c r="B697" s="24"/>
    </row>
    <row r="698" ht="15">
      <c r="B698" s="24"/>
    </row>
    <row r="699" ht="15">
      <c r="B699" s="24"/>
    </row>
    <row r="700" ht="15">
      <c r="B700" s="24"/>
    </row>
    <row r="701" ht="15">
      <c r="B701" s="24"/>
    </row>
    <row r="702" ht="15">
      <c r="B702" s="24"/>
    </row>
    <row r="703" ht="15">
      <c r="B703" s="24"/>
    </row>
    <row r="704" ht="15">
      <c r="B704" s="24"/>
    </row>
    <row r="705" ht="15">
      <c r="B705" s="24"/>
    </row>
    <row r="706" ht="15">
      <c r="B706" s="24"/>
    </row>
    <row r="707" ht="15">
      <c r="B707" s="24"/>
    </row>
    <row r="708" ht="15">
      <c r="B708" s="24"/>
    </row>
    <row r="709" ht="15">
      <c r="B709" s="24"/>
    </row>
    <row r="710" ht="15">
      <c r="B710" s="24"/>
    </row>
    <row r="711" ht="15">
      <c r="B711" s="24"/>
    </row>
    <row r="712" ht="15">
      <c r="B712" s="24"/>
    </row>
    <row r="713" ht="15">
      <c r="B713" s="24"/>
    </row>
    <row r="714" ht="15">
      <c r="B714" s="24"/>
    </row>
    <row r="715" ht="15">
      <c r="B715" s="24"/>
    </row>
    <row r="716" ht="15">
      <c r="B716" s="24"/>
    </row>
    <row r="717" ht="15">
      <c r="B717" s="24"/>
    </row>
    <row r="718" ht="15">
      <c r="B718" s="24"/>
    </row>
    <row r="719" ht="15">
      <c r="B719" s="24"/>
    </row>
    <row r="720" ht="15">
      <c r="B720" s="24"/>
    </row>
    <row r="721" ht="15">
      <c r="B721" s="24"/>
    </row>
    <row r="722" ht="15">
      <c r="B722" s="24"/>
    </row>
    <row r="723" ht="15">
      <c r="B723" s="24"/>
    </row>
    <row r="724" ht="15">
      <c r="B724" s="24"/>
    </row>
    <row r="725" ht="15">
      <c r="B725" s="24"/>
    </row>
    <row r="726" ht="15">
      <c r="B726" s="24"/>
    </row>
    <row r="727" ht="15">
      <c r="B727" s="24"/>
    </row>
    <row r="728" ht="15">
      <c r="B728" s="24"/>
    </row>
    <row r="729" ht="15">
      <c r="B729" s="24"/>
    </row>
    <row r="730" ht="15">
      <c r="B730" s="24"/>
    </row>
    <row r="731" ht="15">
      <c r="B731" s="24"/>
    </row>
    <row r="732" ht="15">
      <c r="B732" s="24"/>
    </row>
    <row r="733" ht="15">
      <c r="B733" s="24"/>
    </row>
    <row r="734" ht="15">
      <c r="B734" s="24"/>
    </row>
    <row r="735" ht="15">
      <c r="B735" s="24"/>
    </row>
    <row r="736" ht="15">
      <c r="B736" s="24"/>
    </row>
    <row r="737" ht="15">
      <c r="B737" s="24"/>
    </row>
    <row r="738" ht="15">
      <c r="B738" s="24"/>
    </row>
    <row r="739" ht="15">
      <c r="B739" s="24"/>
    </row>
    <row r="740" ht="15">
      <c r="B740" s="24"/>
    </row>
    <row r="741" ht="15">
      <c r="B741" s="24"/>
    </row>
    <row r="742" ht="15">
      <c r="B742" s="24"/>
    </row>
    <row r="743" ht="15">
      <c r="B743" s="24"/>
    </row>
    <row r="744" ht="15">
      <c r="B744" s="24"/>
    </row>
    <row r="745" ht="15">
      <c r="B745" s="24"/>
    </row>
    <row r="746" ht="15">
      <c r="B746" s="24"/>
    </row>
    <row r="747" ht="15">
      <c r="B747" s="24"/>
    </row>
    <row r="748" ht="15">
      <c r="B748" s="24"/>
    </row>
    <row r="749" ht="15">
      <c r="B749" s="24"/>
    </row>
    <row r="750" ht="15">
      <c r="B750" s="24"/>
    </row>
    <row r="751" ht="15">
      <c r="B751" s="24"/>
    </row>
    <row r="752" ht="15">
      <c r="B752" s="24"/>
    </row>
    <row r="753" ht="15">
      <c r="B753" s="24"/>
    </row>
    <row r="754" ht="15">
      <c r="B754" s="24"/>
    </row>
    <row r="755" ht="15">
      <c r="B755" s="24"/>
    </row>
    <row r="756" ht="15">
      <c r="B756" s="24"/>
    </row>
    <row r="757" ht="15">
      <c r="B757" s="24"/>
    </row>
    <row r="758" ht="15">
      <c r="B758" s="24"/>
    </row>
    <row r="759" ht="15">
      <c r="B759" s="24"/>
    </row>
    <row r="760" ht="15">
      <c r="B760" s="24"/>
    </row>
    <row r="761" ht="15">
      <c r="B761" s="24"/>
    </row>
    <row r="762" ht="15">
      <c r="B762" s="24"/>
    </row>
    <row r="763" ht="15">
      <c r="B763" s="24"/>
    </row>
    <row r="764" ht="15">
      <c r="B764" s="24"/>
    </row>
    <row r="765" ht="15">
      <c r="B765" s="24"/>
    </row>
    <row r="766" ht="15">
      <c r="B766" s="24"/>
    </row>
    <row r="767" ht="15">
      <c r="B767" s="24"/>
    </row>
    <row r="768" ht="15">
      <c r="B768" s="24"/>
    </row>
    <row r="769" ht="15">
      <c r="B769" s="24"/>
    </row>
    <row r="770" ht="15">
      <c r="B770" s="24"/>
    </row>
    <row r="771" ht="15">
      <c r="B771" s="24"/>
    </row>
    <row r="772" ht="15">
      <c r="B772" s="24"/>
    </row>
    <row r="773" ht="15">
      <c r="B773" s="24"/>
    </row>
    <row r="774" ht="15">
      <c r="B774" s="24"/>
    </row>
    <row r="775" ht="15">
      <c r="B775" s="24"/>
    </row>
    <row r="776" ht="15">
      <c r="B776" s="24"/>
    </row>
    <row r="777" ht="15">
      <c r="B777" s="24"/>
    </row>
    <row r="778" ht="15">
      <c r="B778" s="24"/>
    </row>
    <row r="779" ht="15">
      <c r="B779" s="24"/>
    </row>
    <row r="780" ht="15">
      <c r="B780" s="24"/>
    </row>
    <row r="781" ht="15">
      <c r="B781" s="24"/>
    </row>
    <row r="782" ht="15">
      <c r="B782" s="24"/>
    </row>
    <row r="783" ht="15">
      <c r="B783" s="24"/>
    </row>
    <row r="784" ht="15">
      <c r="B784" s="24"/>
    </row>
    <row r="785" ht="15">
      <c r="B785" s="24"/>
    </row>
    <row r="786" ht="15">
      <c r="B786" s="24"/>
    </row>
    <row r="787" ht="15">
      <c r="B787" s="24"/>
    </row>
    <row r="788" ht="15">
      <c r="B788" s="24"/>
    </row>
    <row r="789" ht="15">
      <c r="B789" s="24"/>
    </row>
    <row r="790" ht="15">
      <c r="B790" s="24"/>
    </row>
    <row r="791" ht="15">
      <c r="B791" s="24"/>
    </row>
    <row r="792" ht="15">
      <c r="B792" s="24"/>
    </row>
    <row r="793" ht="15">
      <c r="B793" s="24"/>
    </row>
    <row r="794" ht="15">
      <c r="B794" s="24"/>
    </row>
    <row r="795" ht="15">
      <c r="B795" s="24"/>
    </row>
    <row r="796" ht="15">
      <c r="B796" s="24"/>
    </row>
    <row r="797" ht="15">
      <c r="B797" s="24"/>
    </row>
    <row r="798" ht="15">
      <c r="B798" s="24"/>
    </row>
    <row r="799" ht="15">
      <c r="B799" s="24"/>
    </row>
    <row r="800" ht="15">
      <c r="B800" s="24"/>
    </row>
    <row r="801" ht="15">
      <c r="B801" s="24"/>
    </row>
    <row r="802" ht="15">
      <c r="B802" s="24"/>
    </row>
    <row r="803" ht="15">
      <c r="B803" s="24"/>
    </row>
    <row r="804" ht="15">
      <c r="B804" s="24"/>
    </row>
    <row r="805" ht="15">
      <c r="B805" s="24"/>
    </row>
    <row r="806" ht="15">
      <c r="B806" s="24"/>
    </row>
    <row r="807" ht="15">
      <c r="B807" s="24"/>
    </row>
    <row r="808" ht="15">
      <c r="B808" s="24"/>
    </row>
    <row r="809" ht="15">
      <c r="B809" s="24"/>
    </row>
    <row r="810" ht="15">
      <c r="B810" s="24"/>
    </row>
    <row r="811" ht="15">
      <c r="B811" s="24"/>
    </row>
    <row r="812" ht="15">
      <c r="B812" s="24"/>
    </row>
    <row r="813" ht="15">
      <c r="B813" s="24"/>
    </row>
    <row r="814" ht="15">
      <c r="B814" s="24"/>
    </row>
    <row r="815" ht="15">
      <c r="B815" s="24"/>
    </row>
    <row r="816" ht="15">
      <c r="B816" s="24"/>
    </row>
    <row r="817" ht="15">
      <c r="B817" s="24"/>
    </row>
    <row r="818" ht="15">
      <c r="B818" s="24"/>
    </row>
    <row r="819" ht="15">
      <c r="B819" s="24"/>
    </row>
    <row r="820" ht="15">
      <c r="B820" s="24"/>
    </row>
    <row r="821" ht="15">
      <c r="B821" s="24"/>
    </row>
    <row r="822" ht="15">
      <c r="B822" s="24"/>
    </row>
    <row r="823" ht="15">
      <c r="B823" s="24"/>
    </row>
    <row r="824" ht="15">
      <c r="B824" s="24"/>
    </row>
    <row r="825" ht="15">
      <c r="B825" s="24"/>
    </row>
    <row r="826" ht="15">
      <c r="B826" s="24"/>
    </row>
    <row r="827" ht="15">
      <c r="B827" s="24"/>
    </row>
    <row r="828" ht="15">
      <c r="B828" s="24"/>
    </row>
    <row r="829" ht="15">
      <c r="B829" s="24"/>
    </row>
    <row r="830" ht="15">
      <c r="B830" s="24"/>
    </row>
    <row r="831" ht="15">
      <c r="B831" s="24"/>
    </row>
    <row r="832" ht="15">
      <c r="B832" s="24"/>
    </row>
    <row r="833" ht="15">
      <c r="B833" s="24"/>
    </row>
    <row r="834" ht="15">
      <c r="B834" s="24"/>
    </row>
    <row r="835" ht="15">
      <c r="B835" s="24"/>
    </row>
    <row r="836" ht="15">
      <c r="B836" s="24"/>
    </row>
    <row r="837" ht="15">
      <c r="B837" s="24"/>
    </row>
    <row r="838" ht="15">
      <c r="B838" s="24"/>
    </row>
    <row r="839" ht="15">
      <c r="B839" s="24"/>
    </row>
    <row r="840" ht="15">
      <c r="B840" s="24"/>
    </row>
    <row r="841" ht="15">
      <c r="B841" s="24"/>
    </row>
    <row r="842" ht="15">
      <c r="B842" s="24"/>
    </row>
    <row r="843" ht="15">
      <c r="B843" s="24"/>
    </row>
    <row r="844" ht="15">
      <c r="B844" s="24"/>
    </row>
    <row r="845" ht="15">
      <c r="B845" s="24"/>
    </row>
    <row r="846" ht="15">
      <c r="B846" s="24"/>
    </row>
    <row r="847" ht="15">
      <c r="B847" s="24"/>
    </row>
    <row r="848" ht="15">
      <c r="B848" s="24"/>
    </row>
    <row r="849" ht="15">
      <c r="B849" s="24"/>
    </row>
    <row r="850" ht="15">
      <c r="B850" s="24"/>
    </row>
    <row r="851" ht="15">
      <c r="B851" s="24"/>
    </row>
    <row r="852" ht="15">
      <c r="B852" s="24"/>
    </row>
    <row r="853" ht="15">
      <c r="B853" s="24"/>
    </row>
    <row r="854" ht="15">
      <c r="B854" s="24"/>
    </row>
    <row r="855" ht="15">
      <c r="B855" s="24"/>
    </row>
    <row r="856" ht="15">
      <c r="B856" s="24"/>
    </row>
    <row r="857" ht="15">
      <c r="B857" s="24"/>
    </row>
    <row r="858" ht="15">
      <c r="B858" s="24"/>
    </row>
    <row r="859" ht="15">
      <c r="B859" s="24"/>
    </row>
    <row r="860" ht="15">
      <c r="B860" s="24"/>
    </row>
    <row r="861" ht="15">
      <c r="B861" s="24"/>
    </row>
    <row r="862" ht="15">
      <c r="B862" s="24"/>
    </row>
    <row r="863" ht="15">
      <c r="B863" s="24"/>
    </row>
    <row r="864" ht="15">
      <c r="B864" s="24"/>
    </row>
    <row r="865" ht="15">
      <c r="B865" s="24"/>
    </row>
    <row r="866" ht="15">
      <c r="B866" s="24"/>
    </row>
    <row r="867" ht="15">
      <c r="B867" s="24"/>
    </row>
    <row r="868" ht="15">
      <c r="B868" s="24"/>
    </row>
    <row r="869" ht="15">
      <c r="B869" s="24"/>
    </row>
    <row r="870" ht="15">
      <c r="B870" s="24"/>
    </row>
    <row r="871" ht="15">
      <c r="B871" s="24"/>
    </row>
    <row r="872" ht="15">
      <c r="B872" s="24"/>
    </row>
    <row r="873" ht="15">
      <c r="B873" s="24"/>
    </row>
    <row r="874" ht="15">
      <c r="B874" s="24"/>
    </row>
    <row r="875" ht="15">
      <c r="B875" s="24"/>
    </row>
    <row r="876" ht="15">
      <c r="B876" s="24"/>
    </row>
    <row r="877" ht="15">
      <c r="B877" s="24"/>
    </row>
    <row r="878" ht="15">
      <c r="B878" s="24"/>
    </row>
    <row r="879" ht="15">
      <c r="B879" s="24"/>
    </row>
    <row r="880" ht="15">
      <c r="B880" s="24"/>
    </row>
    <row r="881" ht="15">
      <c r="B881" s="24"/>
    </row>
    <row r="882" ht="15">
      <c r="B882" s="24"/>
    </row>
    <row r="883" ht="15">
      <c r="B883" s="24"/>
    </row>
    <row r="884" ht="15">
      <c r="B884" s="24"/>
    </row>
    <row r="885" ht="15">
      <c r="B885" s="24"/>
    </row>
    <row r="886" ht="15">
      <c r="B886" s="24"/>
    </row>
    <row r="887" ht="15">
      <c r="B887" s="24"/>
    </row>
    <row r="888" ht="15">
      <c r="B888" s="24"/>
    </row>
    <row r="889" ht="15">
      <c r="B889" s="24"/>
    </row>
    <row r="890" ht="15">
      <c r="B890" s="24"/>
    </row>
    <row r="891" ht="15">
      <c r="B891" s="24"/>
    </row>
    <row r="892" ht="15">
      <c r="B892" s="24"/>
    </row>
    <row r="893" ht="15">
      <c r="B893" s="24"/>
    </row>
    <row r="894" ht="15">
      <c r="B894" s="24"/>
    </row>
    <row r="895" ht="15">
      <c r="B895" s="24"/>
    </row>
    <row r="896" ht="15">
      <c r="B896" s="24"/>
    </row>
    <row r="897" ht="15">
      <c r="B897" s="24"/>
    </row>
    <row r="898" ht="15">
      <c r="B898" s="24"/>
    </row>
    <row r="899" ht="15">
      <c r="B899" s="24"/>
    </row>
    <row r="900" ht="15">
      <c r="B900" s="24"/>
    </row>
    <row r="901" ht="15">
      <c r="B901" s="24"/>
    </row>
    <row r="902" ht="15">
      <c r="B902" s="24"/>
    </row>
    <row r="903" ht="15">
      <c r="B903" s="24"/>
    </row>
    <row r="904" ht="15">
      <c r="B904" s="24"/>
    </row>
    <row r="905" ht="15">
      <c r="B905" s="24"/>
    </row>
    <row r="906" ht="15">
      <c r="B906" s="24"/>
    </row>
    <row r="907" ht="15">
      <c r="B907" s="24"/>
    </row>
    <row r="908" ht="15">
      <c r="B908" s="24"/>
    </row>
    <row r="909" ht="15">
      <c r="B909" s="24"/>
    </row>
    <row r="910" ht="15">
      <c r="B910" s="24"/>
    </row>
    <row r="911" ht="15">
      <c r="B911" s="24"/>
    </row>
    <row r="912" ht="15">
      <c r="B912" s="24"/>
    </row>
    <row r="913" ht="15">
      <c r="B913" s="24"/>
    </row>
    <row r="914" ht="15">
      <c r="B914" s="24"/>
    </row>
    <row r="915" ht="15">
      <c r="B915" s="24"/>
    </row>
    <row r="916" ht="15">
      <c r="B916" s="24"/>
    </row>
    <row r="917" ht="15">
      <c r="B917" s="24"/>
    </row>
    <row r="918" ht="15">
      <c r="B918" s="24"/>
    </row>
    <row r="919" ht="15">
      <c r="B919" s="24"/>
    </row>
    <row r="920" ht="15">
      <c r="B920" s="24"/>
    </row>
    <row r="921" ht="15">
      <c r="B921" s="24"/>
    </row>
    <row r="922" ht="15">
      <c r="B922" s="24"/>
    </row>
    <row r="923" ht="15">
      <c r="B923" s="24"/>
    </row>
    <row r="924" ht="15">
      <c r="B924" s="24"/>
    </row>
    <row r="925" ht="15">
      <c r="B925" s="24"/>
    </row>
    <row r="926" ht="15">
      <c r="B926" s="24"/>
    </row>
    <row r="927" ht="15">
      <c r="B927" s="24"/>
    </row>
    <row r="928" ht="15">
      <c r="B928" s="24"/>
    </row>
    <row r="929" ht="15">
      <c r="B929" s="24"/>
    </row>
    <row r="930" ht="15">
      <c r="B930" s="24"/>
    </row>
    <row r="931" ht="15">
      <c r="B931" s="24"/>
    </row>
    <row r="932" ht="15">
      <c r="B932" s="24"/>
    </row>
    <row r="933" ht="15">
      <c r="B933" s="24"/>
    </row>
    <row r="934" ht="15">
      <c r="B934" s="24"/>
    </row>
    <row r="935" ht="15">
      <c r="B935" s="24"/>
    </row>
    <row r="936" ht="15">
      <c r="B936" s="24"/>
    </row>
    <row r="937" ht="15">
      <c r="B937" s="24"/>
    </row>
    <row r="938" ht="15">
      <c r="B938" s="24"/>
    </row>
    <row r="939" ht="15">
      <c r="B939" s="24"/>
    </row>
    <row r="940" ht="15">
      <c r="B940" s="24"/>
    </row>
    <row r="941" ht="15">
      <c r="B941" s="24"/>
    </row>
    <row r="942" ht="15">
      <c r="B942" s="24"/>
    </row>
    <row r="943" ht="15">
      <c r="B943" s="24"/>
    </row>
    <row r="944" ht="15">
      <c r="B944" s="24"/>
    </row>
    <row r="945" ht="15">
      <c r="B945" s="24"/>
    </row>
    <row r="946" ht="15">
      <c r="B946" s="24"/>
    </row>
    <row r="947" ht="15">
      <c r="B947" s="24"/>
    </row>
    <row r="948" ht="15">
      <c r="B948" s="24"/>
    </row>
    <row r="949" ht="15">
      <c r="B949" s="24"/>
    </row>
    <row r="950" ht="15">
      <c r="B950" s="24"/>
    </row>
    <row r="951" ht="15">
      <c r="B951" s="24"/>
    </row>
    <row r="952" ht="15">
      <c r="B952" s="24"/>
    </row>
    <row r="953" ht="15">
      <c r="B953" s="24"/>
    </row>
    <row r="954" ht="15">
      <c r="B954" s="24"/>
    </row>
    <row r="955" ht="15">
      <c r="B955" s="24"/>
    </row>
    <row r="956" ht="15">
      <c r="B956" s="24"/>
    </row>
    <row r="957" ht="15">
      <c r="B957" s="24"/>
    </row>
    <row r="958" ht="15">
      <c r="B958" s="24"/>
    </row>
    <row r="959" ht="15">
      <c r="B959" s="24"/>
    </row>
    <row r="960" ht="15">
      <c r="B960" s="24"/>
    </row>
    <row r="961" ht="15">
      <c r="B961" s="24"/>
    </row>
    <row r="962" ht="15">
      <c r="B962" s="24"/>
    </row>
    <row r="963" ht="15">
      <c r="B963" s="24"/>
    </row>
    <row r="964" ht="15">
      <c r="B964" s="24"/>
    </row>
    <row r="965" ht="15">
      <c r="B965" s="24"/>
    </row>
    <row r="966" ht="15">
      <c r="B966" s="24"/>
    </row>
    <row r="967" ht="15">
      <c r="B967" s="24"/>
    </row>
    <row r="968" ht="15">
      <c r="B968" s="24"/>
    </row>
    <row r="969" ht="15">
      <c r="B969" s="24"/>
    </row>
    <row r="970" ht="15">
      <c r="B970" s="24"/>
    </row>
    <row r="971" ht="15">
      <c r="B971" s="24"/>
    </row>
    <row r="972" ht="15">
      <c r="B972" s="24"/>
    </row>
    <row r="973" ht="15">
      <c r="B973" s="24"/>
    </row>
    <row r="974" ht="15">
      <c r="B974" s="24"/>
    </row>
    <row r="975" ht="15">
      <c r="B975" s="24"/>
    </row>
    <row r="976" ht="15">
      <c r="B976" s="24"/>
    </row>
    <row r="977" ht="15">
      <c r="B977" s="24"/>
    </row>
    <row r="978" ht="15">
      <c r="B978" s="24"/>
    </row>
    <row r="979" ht="15">
      <c r="B979" s="24"/>
    </row>
    <row r="980" ht="15">
      <c r="B980" s="24"/>
    </row>
    <row r="981" ht="15">
      <c r="B981" s="24"/>
    </row>
    <row r="982" ht="15">
      <c r="B982" s="24"/>
    </row>
    <row r="983" ht="15">
      <c r="B983" s="24"/>
    </row>
    <row r="984" ht="15">
      <c r="B984" s="24"/>
    </row>
    <row r="985" ht="15">
      <c r="B985" s="24"/>
    </row>
    <row r="986" ht="15">
      <c r="B986" s="24"/>
    </row>
    <row r="987" ht="15">
      <c r="B987" s="24"/>
    </row>
    <row r="988" ht="15">
      <c r="B988" s="24"/>
    </row>
    <row r="989" ht="15">
      <c r="B989" s="24"/>
    </row>
    <row r="990" ht="15">
      <c r="B990" s="24"/>
    </row>
    <row r="991" ht="15">
      <c r="B991" s="24"/>
    </row>
    <row r="992" ht="15">
      <c r="B992" s="24"/>
    </row>
    <row r="993" ht="15">
      <c r="B993" s="24"/>
    </row>
    <row r="994" ht="15">
      <c r="B994" s="24"/>
    </row>
    <row r="995" ht="15">
      <c r="B995" s="24"/>
    </row>
    <row r="996" ht="15">
      <c r="B996" s="24"/>
    </row>
    <row r="997" ht="15">
      <c r="B997" s="24"/>
    </row>
    <row r="998" ht="15">
      <c r="B998" s="24"/>
    </row>
    <row r="999" ht="15">
      <c r="B999" s="24"/>
    </row>
    <row r="1000" ht="15">
      <c r="B1000" s="24"/>
    </row>
    <row r="1001" ht="15">
      <c r="B1001" s="24"/>
    </row>
    <row r="1002" ht="15">
      <c r="B1002" s="24"/>
    </row>
    <row r="1003" ht="15">
      <c r="B1003" s="24"/>
    </row>
    <row r="1004" ht="15">
      <c r="B1004" s="24"/>
    </row>
    <row r="1005" ht="15">
      <c r="B1005" s="24"/>
    </row>
    <row r="1006" ht="15">
      <c r="B1006" s="24"/>
    </row>
    <row r="1007" ht="15">
      <c r="B1007" s="24"/>
    </row>
    <row r="1008" ht="15">
      <c r="B1008" s="24"/>
    </row>
    <row r="1009" ht="15">
      <c r="B1009" s="24"/>
    </row>
    <row r="1010" ht="15">
      <c r="B1010" s="24"/>
    </row>
    <row r="1011" ht="15">
      <c r="B1011" s="24"/>
    </row>
    <row r="1012" ht="15">
      <c r="B1012" s="24"/>
    </row>
    <row r="1013" ht="15">
      <c r="B1013" s="24"/>
    </row>
    <row r="1014" ht="15">
      <c r="B1014" s="24"/>
    </row>
    <row r="1015" ht="15">
      <c r="B1015" s="24"/>
    </row>
    <row r="1016" ht="15">
      <c r="B1016" s="24"/>
    </row>
    <row r="1017" ht="15">
      <c r="B1017" s="24"/>
    </row>
    <row r="1018" ht="15">
      <c r="B1018" s="24"/>
    </row>
    <row r="1019" ht="15">
      <c r="B1019" s="24"/>
    </row>
    <row r="1020" ht="15">
      <c r="B1020" s="24"/>
    </row>
    <row r="1021" ht="15">
      <c r="B1021" s="24"/>
    </row>
    <row r="1022" ht="15">
      <c r="B1022" s="24"/>
    </row>
    <row r="1023" ht="15">
      <c r="B1023" s="24"/>
    </row>
    <row r="1024" ht="15">
      <c r="B1024" s="24"/>
    </row>
    <row r="1025" ht="15">
      <c r="B1025" s="24"/>
    </row>
    <row r="1026" ht="15">
      <c r="B1026" s="24"/>
    </row>
    <row r="1027" ht="15">
      <c r="B1027" s="24"/>
    </row>
    <row r="1028" ht="15">
      <c r="B1028" s="24"/>
    </row>
    <row r="1029" ht="15">
      <c r="B1029" s="24"/>
    </row>
    <row r="1030" ht="15">
      <c r="B1030" s="24"/>
    </row>
    <row r="1031" ht="15">
      <c r="B1031" s="24"/>
    </row>
    <row r="1032" ht="15">
      <c r="B1032" s="24"/>
    </row>
    <row r="1033" ht="15">
      <c r="B1033" s="24"/>
    </row>
    <row r="1034" ht="15">
      <c r="B1034" s="24"/>
    </row>
    <row r="1035" ht="15">
      <c r="B1035" s="24"/>
    </row>
    <row r="1036" ht="15">
      <c r="B1036" s="24"/>
    </row>
    <row r="1037" ht="15">
      <c r="B1037" s="24"/>
    </row>
    <row r="1038" ht="15">
      <c r="B1038" s="24"/>
    </row>
    <row r="1039" ht="15">
      <c r="B1039" s="24"/>
    </row>
    <row r="1040" ht="15">
      <c r="B1040" s="24"/>
    </row>
    <row r="1041" ht="15">
      <c r="B1041" s="24"/>
    </row>
    <row r="1042" ht="15">
      <c r="B1042" s="24"/>
    </row>
    <row r="1043" ht="15">
      <c r="B1043" s="24"/>
    </row>
    <row r="1044" ht="15">
      <c r="B1044" s="24"/>
    </row>
    <row r="1045" ht="15">
      <c r="B1045" s="24"/>
    </row>
    <row r="1046" ht="15">
      <c r="B1046" s="24"/>
    </row>
    <row r="1047" ht="15">
      <c r="B1047" s="24"/>
    </row>
    <row r="1048" ht="15">
      <c r="B1048" s="24"/>
    </row>
    <row r="1049" ht="15">
      <c r="B1049" s="24"/>
    </row>
    <row r="1050" ht="15">
      <c r="B1050" s="24"/>
    </row>
    <row r="1051" ht="15">
      <c r="B1051" s="24"/>
    </row>
    <row r="1052" ht="15">
      <c r="B1052" s="24"/>
    </row>
    <row r="1053" ht="15">
      <c r="B1053" s="24"/>
    </row>
    <row r="1054" ht="15">
      <c r="B1054" s="24"/>
    </row>
    <row r="1055" ht="15">
      <c r="B1055" s="24"/>
    </row>
    <row r="1056" ht="15">
      <c r="B1056" s="24"/>
    </row>
    <row r="1057" ht="15">
      <c r="B1057" s="24"/>
    </row>
    <row r="1058" ht="15">
      <c r="B1058" s="24"/>
    </row>
    <row r="1059" ht="15">
      <c r="B1059" s="24"/>
    </row>
    <row r="1060" ht="15">
      <c r="B1060" s="24"/>
    </row>
    <row r="1061" ht="15">
      <c r="B1061" s="24"/>
    </row>
    <row r="1062" ht="15">
      <c r="B1062" s="24"/>
    </row>
    <row r="1063" ht="15">
      <c r="B1063" s="24"/>
    </row>
    <row r="1064" ht="15">
      <c r="B1064" s="24"/>
    </row>
    <row r="1065" ht="15">
      <c r="B1065" s="24"/>
    </row>
    <row r="1066" ht="15">
      <c r="B1066" s="24"/>
    </row>
    <row r="1067" ht="15">
      <c r="B1067" s="24"/>
    </row>
    <row r="1068" ht="15">
      <c r="B1068" s="24"/>
    </row>
    <row r="1069" ht="15">
      <c r="B1069" s="24"/>
    </row>
    <row r="1070" ht="15">
      <c r="B1070" s="24"/>
    </row>
    <row r="1071" ht="15">
      <c r="B1071" s="24"/>
    </row>
    <row r="1072" ht="15">
      <c r="B1072" s="24"/>
    </row>
    <row r="1073" ht="15">
      <c r="B1073" s="24"/>
    </row>
    <row r="1074" ht="15">
      <c r="B1074" s="24"/>
    </row>
    <row r="1075" ht="15">
      <c r="B1075" s="24"/>
    </row>
    <row r="1076" ht="15">
      <c r="B1076" s="24"/>
    </row>
    <row r="1077" ht="15">
      <c r="B1077" s="24"/>
    </row>
    <row r="1078" ht="15">
      <c r="B1078" s="24"/>
    </row>
    <row r="1079" ht="15">
      <c r="B1079" s="24"/>
    </row>
    <row r="1080" ht="15">
      <c r="B1080" s="24"/>
    </row>
    <row r="1081" ht="15">
      <c r="B1081" s="24"/>
    </row>
    <row r="1082" ht="15">
      <c r="B1082" s="24"/>
    </row>
    <row r="1083" ht="15">
      <c r="B1083" s="24"/>
    </row>
    <row r="1084" ht="15">
      <c r="B1084" s="24"/>
    </row>
    <row r="1085" ht="15">
      <c r="B1085" s="24"/>
    </row>
    <row r="1086" ht="15">
      <c r="B1086" s="24"/>
    </row>
    <row r="1087" ht="15">
      <c r="B1087" s="24"/>
    </row>
    <row r="1088" ht="15">
      <c r="B1088" s="24"/>
    </row>
    <row r="1089" ht="15">
      <c r="B1089" s="24"/>
    </row>
    <row r="1090" ht="15">
      <c r="B1090" s="24"/>
    </row>
    <row r="1091" ht="15">
      <c r="B1091" s="24"/>
    </row>
    <row r="1092" ht="15">
      <c r="B1092" s="24"/>
    </row>
    <row r="1093" ht="15">
      <c r="B1093" s="24"/>
    </row>
    <row r="1094" ht="15">
      <c r="B1094" s="24"/>
    </row>
    <row r="1095" ht="15">
      <c r="B1095" s="24"/>
    </row>
    <row r="1096" ht="15">
      <c r="B1096" s="24"/>
    </row>
    <row r="1097" ht="15">
      <c r="B1097" s="24"/>
    </row>
    <row r="1098" ht="15">
      <c r="B1098" s="24"/>
    </row>
    <row r="1099" ht="15">
      <c r="B1099" s="24"/>
    </row>
    <row r="1100" ht="15">
      <c r="B1100" s="24"/>
    </row>
    <row r="1101" ht="15">
      <c r="B1101" s="24"/>
    </row>
    <row r="1102" ht="15">
      <c r="B1102" s="24"/>
    </row>
    <row r="1103" ht="15">
      <c r="B1103" s="24"/>
    </row>
    <row r="1104" ht="15">
      <c r="B1104" s="24"/>
    </row>
    <row r="1105" ht="15">
      <c r="B1105" s="24"/>
    </row>
    <row r="1106" ht="15">
      <c r="B1106" s="24"/>
    </row>
    <row r="1107" ht="15">
      <c r="B1107" s="24"/>
    </row>
    <row r="1108" ht="15">
      <c r="B1108" s="24"/>
    </row>
    <row r="1109" ht="15">
      <c r="B1109" s="24"/>
    </row>
    <row r="1110" ht="15">
      <c r="B1110" s="24"/>
    </row>
    <row r="1111" ht="15">
      <c r="B1111" s="24"/>
    </row>
    <row r="1112" ht="15">
      <c r="B1112" s="24"/>
    </row>
    <row r="1113" ht="15">
      <c r="B1113" s="24"/>
    </row>
    <row r="1114" ht="15">
      <c r="B1114" s="24"/>
    </row>
    <row r="1115" ht="15">
      <c r="B1115" s="24"/>
    </row>
    <row r="1116" ht="15">
      <c r="B1116" s="24"/>
    </row>
    <row r="1117" ht="15">
      <c r="B1117" s="24"/>
    </row>
    <row r="1118" ht="15">
      <c r="B1118" s="24"/>
    </row>
    <row r="1119" ht="15">
      <c r="B1119" s="24"/>
    </row>
    <row r="1120" ht="15">
      <c r="B1120" s="24"/>
    </row>
    <row r="1121" ht="15">
      <c r="B1121" s="24"/>
    </row>
    <row r="1122" ht="15">
      <c r="B1122" s="24"/>
    </row>
    <row r="1123" ht="15">
      <c r="B1123" s="24"/>
    </row>
    <row r="1124" ht="15">
      <c r="B1124" s="24"/>
    </row>
    <row r="1125" ht="15">
      <c r="B1125" s="24"/>
    </row>
    <row r="1126" ht="15">
      <c r="B1126" s="24"/>
    </row>
    <row r="1127" ht="15">
      <c r="B1127" s="24"/>
    </row>
    <row r="1128" ht="15">
      <c r="B1128" s="24"/>
    </row>
    <row r="1129" ht="15">
      <c r="B1129" s="24"/>
    </row>
    <row r="1130" ht="15">
      <c r="B1130" s="24"/>
    </row>
    <row r="1131" ht="15">
      <c r="B1131" s="24"/>
    </row>
    <row r="1132" ht="15">
      <c r="B1132" s="24"/>
    </row>
    <row r="1133" ht="15">
      <c r="B1133" s="24"/>
    </row>
    <row r="1134" ht="15">
      <c r="B1134" s="24"/>
    </row>
    <row r="1135" ht="15">
      <c r="B1135" s="24"/>
    </row>
    <row r="1136" ht="15">
      <c r="B1136" s="24"/>
    </row>
    <row r="1137" ht="15">
      <c r="B1137" s="24"/>
    </row>
    <row r="1138" ht="15">
      <c r="B1138" s="24"/>
    </row>
    <row r="1139" ht="15">
      <c r="B1139" s="24"/>
    </row>
    <row r="1140" ht="15">
      <c r="B1140" s="24"/>
    </row>
    <row r="1141" ht="15">
      <c r="B1141" s="24"/>
    </row>
    <row r="1142" ht="15">
      <c r="B1142" s="24"/>
    </row>
    <row r="1143" ht="15">
      <c r="B1143" s="24"/>
    </row>
    <row r="1144" ht="15">
      <c r="B1144" s="24"/>
    </row>
    <row r="1145" ht="15">
      <c r="B1145" s="24"/>
    </row>
    <row r="1146" ht="15">
      <c r="B1146" s="24"/>
    </row>
    <row r="1147" ht="15">
      <c r="B1147" s="24"/>
    </row>
    <row r="1148" ht="15">
      <c r="B1148" s="24"/>
    </row>
    <row r="1149" ht="15">
      <c r="B1149" s="24"/>
    </row>
    <row r="1150" ht="15">
      <c r="B1150" s="24"/>
    </row>
    <row r="1151" ht="15">
      <c r="B1151" s="24"/>
    </row>
    <row r="1152" ht="15">
      <c r="B1152" s="24"/>
    </row>
    <row r="1153" ht="15">
      <c r="B1153" s="24"/>
    </row>
    <row r="1154" ht="15">
      <c r="B1154" s="24"/>
    </row>
    <row r="1155" ht="15">
      <c r="B1155" s="24"/>
    </row>
    <row r="1156" ht="15">
      <c r="B1156" s="24"/>
    </row>
    <row r="1157" ht="15">
      <c r="B1157" s="24"/>
    </row>
    <row r="1158" ht="15">
      <c r="B1158" s="24"/>
    </row>
    <row r="1159" ht="15">
      <c r="B1159" s="24"/>
    </row>
    <row r="1160" ht="15">
      <c r="B1160" s="24"/>
    </row>
    <row r="1161" ht="15">
      <c r="B1161" s="24"/>
    </row>
    <row r="1162" ht="15">
      <c r="B1162" s="24"/>
    </row>
    <row r="1163" ht="15">
      <c r="B1163" s="24"/>
    </row>
    <row r="1164" ht="15">
      <c r="B1164" s="24"/>
    </row>
    <row r="1165" ht="15">
      <c r="B1165" s="24"/>
    </row>
    <row r="1166" ht="15">
      <c r="B1166" s="24"/>
    </row>
    <row r="1167" ht="15">
      <c r="B1167" s="24"/>
    </row>
    <row r="1168" ht="15">
      <c r="B1168" s="24"/>
    </row>
    <row r="1169" ht="15">
      <c r="B1169" s="24"/>
    </row>
    <row r="1170" ht="15">
      <c r="B1170" s="24"/>
    </row>
    <row r="1171" ht="15">
      <c r="B1171" s="24"/>
    </row>
    <row r="1172" ht="15">
      <c r="B1172" s="24"/>
    </row>
    <row r="1173" ht="15">
      <c r="B1173" s="24"/>
    </row>
    <row r="1174" ht="15">
      <c r="B1174" s="24"/>
    </row>
    <row r="1175" ht="15">
      <c r="B1175" s="24"/>
    </row>
    <row r="1176" ht="15">
      <c r="B1176" s="24"/>
    </row>
    <row r="1177" ht="15">
      <c r="B1177" s="24"/>
    </row>
    <row r="1178" ht="15">
      <c r="B1178" s="24"/>
    </row>
    <row r="1179" ht="15">
      <c r="B1179" s="24"/>
    </row>
    <row r="1180" ht="15">
      <c r="B1180" s="24"/>
    </row>
    <row r="1181" ht="15">
      <c r="B1181" s="24"/>
    </row>
    <row r="1182" ht="15">
      <c r="B1182" s="24"/>
    </row>
    <row r="1183" ht="15">
      <c r="B1183" s="24"/>
    </row>
    <row r="1184" ht="15">
      <c r="B1184" s="24"/>
    </row>
    <row r="1185" ht="15">
      <c r="B1185" s="24"/>
    </row>
    <row r="1186" ht="15">
      <c r="B1186" s="24"/>
    </row>
    <row r="1187" ht="15">
      <c r="B1187" s="24"/>
    </row>
    <row r="1188" ht="15">
      <c r="B1188" s="24"/>
    </row>
    <row r="1189" ht="15">
      <c r="B1189" s="24"/>
    </row>
    <row r="1190" ht="15">
      <c r="B1190" s="24"/>
    </row>
    <row r="1191" ht="15">
      <c r="B1191" s="24"/>
    </row>
    <row r="1192" ht="15">
      <c r="B1192" s="24"/>
    </row>
    <row r="1193" ht="15">
      <c r="B1193" s="24"/>
    </row>
    <row r="1194" ht="15">
      <c r="B1194" s="24"/>
    </row>
    <row r="1195" ht="15">
      <c r="B1195" s="24"/>
    </row>
    <row r="1196" ht="15">
      <c r="B1196" s="24"/>
    </row>
    <row r="1197" ht="15">
      <c r="B1197" s="24"/>
    </row>
    <row r="1198" ht="15">
      <c r="B1198" s="24"/>
    </row>
    <row r="1199" ht="15">
      <c r="B1199" s="24"/>
    </row>
    <row r="1200" ht="15">
      <c r="B1200" s="24"/>
    </row>
    <row r="1201" ht="15">
      <c r="B1201" s="24"/>
    </row>
    <row r="1202" ht="15">
      <c r="B1202" s="24"/>
    </row>
    <row r="1203" ht="15">
      <c r="B1203" s="24"/>
    </row>
    <row r="1204" ht="15">
      <c r="B1204" s="24"/>
    </row>
    <row r="1205" ht="15">
      <c r="B1205" s="24"/>
    </row>
    <row r="1206" ht="15">
      <c r="B1206" s="24"/>
    </row>
    <row r="1207" ht="15">
      <c r="B1207" s="24"/>
    </row>
    <row r="1208" ht="15">
      <c r="B1208" s="24"/>
    </row>
    <row r="1209" ht="15">
      <c r="B1209" s="24"/>
    </row>
    <row r="1210" ht="15">
      <c r="B1210" s="24"/>
    </row>
    <row r="1211" ht="15">
      <c r="B1211" s="24"/>
    </row>
    <row r="1212" ht="15">
      <c r="B1212" s="24"/>
    </row>
    <row r="1213" ht="15">
      <c r="B1213" s="24"/>
    </row>
    <row r="1214" ht="15">
      <c r="B1214" s="24"/>
    </row>
    <row r="1215" ht="15">
      <c r="B1215" s="24"/>
    </row>
    <row r="1216" ht="15">
      <c r="B1216" s="24"/>
    </row>
    <row r="1217" ht="15">
      <c r="B1217" s="24"/>
    </row>
    <row r="1218" ht="15">
      <c r="B1218" s="24"/>
    </row>
    <row r="1219" ht="15">
      <c r="B1219" s="24"/>
    </row>
    <row r="1220" ht="15">
      <c r="B1220" s="24"/>
    </row>
    <row r="1221" ht="15">
      <c r="B1221" s="24"/>
    </row>
    <row r="1222" ht="15">
      <c r="B1222" s="24"/>
    </row>
    <row r="1223" ht="15">
      <c r="B1223" s="24"/>
    </row>
    <row r="1224" ht="15">
      <c r="B1224" s="24"/>
    </row>
    <row r="1225" ht="15">
      <c r="B1225" s="24"/>
    </row>
    <row r="1226" ht="15">
      <c r="B1226" s="24"/>
    </row>
    <row r="1227" ht="15">
      <c r="B1227" s="24"/>
    </row>
    <row r="1228" ht="15">
      <c r="B1228" s="24"/>
    </row>
    <row r="1229" ht="15">
      <c r="B1229" s="24"/>
    </row>
    <row r="1230" ht="15">
      <c r="B1230" s="24"/>
    </row>
    <row r="1231" ht="15">
      <c r="B1231" s="24"/>
    </row>
    <row r="1232" ht="15">
      <c r="B1232" s="24"/>
    </row>
    <row r="1233" ht="15">
      <c r="B1233" s="24"/>
    </row>
    <row r="1234" ht="15">
      <c r="B1234" s="24"/>
    </row>
    <row r="1235" ht="15">
      <c r="B1235" s="24"/>
    </row>
    <row r="1236" ht="15">
      <c r="B1236" s="24"/>
    </row>
    <row r="1237" ht="15">
      <c r="B1237" s="24"/>
    </row>
    <row r="1238" ht="15">
      <c r="B1238" s="24"/>
    </row>
    <row r="1239" ht="15">
      <c r="B1239" s="24"/>
    </row>
    <row r="1240" ht="15">
      <c r="B1240" s="24"/>
    </row>
    <row r="1241" ht="15">
      <c r="B1241" s="24"/>
    </row>
    <row r="1242" ht="15">
      <c r="B1242" s="24"/>
    </row>
    <row r="1243" ht="15">
      <c r="B1243" s="24"/>
    </row>
    <row r="1244" ht="15">
      <c r="B1244" s="24"/>
    </row>
    <row r="1245" ht="15">
      <c r="B1245" s="24"/>
    </row>
    <row r="1246" ht="15">
      <c r="B1246" s="24"/>
    </row>
    <row r="1247" ht="15">
      <c r="B1247" s="24"/>
    </row>
    <row r="1248" ht="15">
      <c r="B1248" s="24"/>
    </row>
    <row r="1249" ht="15">
      <c r="B1249" s="24"/>
    </row>
    <row r="1250" ht="15">
      <c r="B1250" s="24"/>
    </row>
    <row r="1251" ht="15">
      <c r="B1251" s="24"/>
    </row>
    <row r="1252" ht="15">
      <c r="B1252" s="24"/>
    </row>
    <row r="1253" ht="15">
      <c r="B1253" s="24"/>
    </row>
    <row r="1254" ht="15">
      <c r="B1254" s="24"/>
    </row>
    <row r="1255" ht="15">
      <c r="B1255" s="24"/>
    </row>
    <row r="1256" ht="15">
      <c r="B1256" s="24"/>
    </row>
    <row r="1257" ht="15">
      <c r="B1257" s="24"/>
    </row>
    <row r="1258" ht="15">
      <c r="B1258" s="24"/>
    </row>
    <row r="1259" ht="15">
      <c r="B1259" s="24"/>
    </row>
    <row r="1260" ht="15">
      <c r="B1260" s="24"/>
    </row>
    <row r="1261" ht="15">
      <c r="B1261" s="24"/>
    </row>
    <row r="1262" ht="15">
      <c r="B1262" s="24"/>
    </row>
    <row r="1263" ht="15">
      <c r="B1263" s="24"/>
    </row>
    <row r="1264" ht="15">
      <c r="B1264" s="24"/>
    </row>
    <row r="1265" ht="15">
      <c r="B1265" s="24"/>
    </row>
    <row r="1266" ht="15">
      <c r="B1266" s="24"/>
    </row>
    <row r="1267" ht="15">
      <c r="B1267" s="24"/>
    </row>
    <row r="1268" ht="15">
      <c r="B1268" s="24"/>
    </row>
    <row r="1269" ht="15">
      <c r="B1269" s="24"/>
    </row>
    <row r="1270" ht="15">
      <c r="B1270" s="24"/>
    </row>
    <row r="1271" ht="15">
      <c r="B1271" s="24"/>
    </row>
    <row r="1272" ht="15">
      <c r="B1272" s="24"/>
    </row>
    <row r="1273" ht="15">
      <c r="B1273" s="24"/>
    </row>
    <row r="1274" ht="15">
      <c r="B1274" s="24"/>
    </row>
    <row r="1275" ht="15">
      <c r="B1275" s="24"/>
    </row>
    <row r="1276" ht="15">
      <c r="B1276" s="24"/>
    </row>
    <row r="1277" ht="15">
      <c r="B1277" s="24"/>
    </row>
    <row r="1278" ht="15">
      <c r="B1278" s="24"/>
    </row>
    <row r="1279" ht="15">
      <c r="B1279" s="24"/>
    </row>
    <row r="1280" ht="15">
      <c r="B1280" s="24"/>
    </row>
    <row r="1281" ht="15">
      <c r="B1281" s="24"/>
    </row>
    <row r="1282" ht="15">
      <c r="B1282" s="24"/>
    </row>
    <row r="1283" ht="15">
      <c r="B1283" s="24"/>
    </row>
    <row r="1284" ht="15">
      <c r="B1284" s="24"/>
    </row>
    <row r="1285" ht="15">
      <c r="B1285" s="24"/>
    </row>
    <row r="1286" ht="15">
      <c r="B1286" s="24"/>
    </row>
    <row r="1287" ht="15">
      <c r="B1287" s="24"/>
    </row>
    <row r="1288" ht="15">
      <c r="B1288" s="24"/>
    </row>
    <row r="1289" ht="15">
      <c r="B1289" s="24"/>
    </row>
    <row r="1290" ht="15">
      <c r="B1290" s="24"/>
    </row>
    <row r="1291" ht="15">
      <c r="B1291" s="24"/>
    </row>
    <row r="1292" ht="15">
      <c r="B1292" s="24"/>
    </row>
    <row r="1293" ht="15">
      <c r="B1293" s="24"/>
    </row>
    <row r="1294" ht="15">
      <c r="B1294" s="24"/>
    </row>
    <row r="1295" ht="15">
      <c r="B1295" s="24"/>
    </row>
    <row r="1296" ht="15">
      <c r="B1296" s="24"/>
    </row>
    <row r="1297" ht="15">
      <c r="B1297" s="24"/>
    </row>
    <row r="1298" ht="15">
      <c r="B1298" s="24"/>
    </row>
    <row r="1299" ht="15">
      <c r="B1299" s="24"/>
    </row>
    <row r="1300" ht="15">
      <c r="B1300" s="24"/>
    </row>
    <row r="1301" ht="15">
      <c r="B1301" s="24"/>
    </row>
    <row r="1302" ht="15">
      <c r="B1302" s="24"/>
    </row>
    <row r="1303" ht="15">
      <c r="B1303" s="24"/>
    </row>
    <row r="1304" ht="15">
      <c r="B1304" s="24"/>
    </row>
    <row r="1305" ht="15">
      <c r="B1305" s="24"/>
    </row>
    <row r="1306" ht="15">
      <c r="B1306" s="24"/>
    </row>
    <row r="1307" ht="15">
      <c r="B1307" s="24"/>
    </row>
    <row r="1308" ht="15">
      <c r="B1308" s="24"/>
    </row>
    <row r="1309" ht="15">
      <c r="B1309" s="24"/>
    </row>
    <row r="1310" ht="15">
      <c r="B1310" s="24"/>
    </row>
    <row r="1311" ht="15">
      <c r="B1311" s="24"/>
    </row>
    <row r="1312" ht="15">
      <c r="B1312" s="24"/>
    </row>
    <row r="1313" ht="15">
      <c r="B1313" s="24"/>
    </row>
    <row r="1314" ht="15">
      <c r="B1314" s="24"/>
    </row>
    <row r="1315" ht="15">
      <c r="B1315" s="24"/>
    </row>
    <row r="1316" ht="15">
      <c r="B1316" s="24"/>
    </row>
    <row r="1317" ht="15">
      <c r="B1317" s="24"/>
    </row>
    <row r="1318" ht="15">
      <c r="B1318" s="24"/>
    </row>
    <row r="1319" ht="15">
      <c r="B1319" s="24"/>
    </row>
    <row r="1320" ht="15">
      <c r="B1320" s="24"/>
    </row>
    <row r="1321" ht="15">
      <c r="B1321" s="24"/>
    </row>
    <row r="1322" ht="15">
      <c r="B1322" s="24"/>
    </row>
    <row r="1323" ht="15">
      <c r="B1323" s="24"/>
    </row>
    <row r="1324" ht="15">
      <c r="B1324" s="24"/>
    </row>
    <row r="1325" ht="15">
      <c r="B1325" s="24"/>
    </row>
    <row r="1326" ht="15">
      <c r="B1326" s="24"/>
    </row>
    <row r="1327" ht="15">
      <c r="B1327" s="24"/>
    </row>
    <row r="1328" ht="15">
      <c r="B1328" s="24"/>
    </row>
    <row r="1329" ht="15">
      <c r="B1329" s="24"/>
    </row>
    <row r="1330" ht="15">
      <c r="B1330" s="24"/>
    </row>
    <row r="1331" ht="15">
      <c r="B1331" s="24"/>
    </row>
    <row r="1332" ht="15">
      <c r="B1332" s="24"/>
    </row>
    <row r="1333" ht="15">
      <c r="B1333" s="24"/>
    </row>
    <row r="1334" ht="15">
      <c r="B1334" s="24"/>
    </row>
    <row r="1335" ht="15">
      <c r="B1335" s="24"/>
    </row>
    <row r="1336" ht="15">
      <c r="B1336" s="24"/>
    </row>
    <row r="1337" ht="15">
      <c r="B1337" s="24"/>
    </row>
    <row r="1338" ht="15">
      <c r="B1338" s="24"/>
    </row>
    <row r="1339" ht="15">
      <c r="B1339" s="24"/>
    </row>
    <row r="1340" ht="15">
      <c r="B1340" s="24"/>
    </row>
    <row r="1341" ht="15">
      <c r="B1341" s="24"/>
    </row>
    <row r="1342" ht="15">
      <c r="B1342" s="24"/>
    </row>
    <row r="1343" ht="15">
      <c r="B1343" s="24"/>
    </row>
    <row r="1344" ht="15">
      <c r="B1344" s="24"/>
    </row>
    <row r="1345" ht="15">
      <c r="B1345" s="24"/>
    </row>
    <row r="1346" ht="15">
      <c r="B1346" s="24"/>
    </row>
    <row r="1347" ht="15">
      <c r="B1347" s="24"/>
    </row>
    <row r="1348" ht="15">
      <c r="B1348" s="24"/>
    </row>
    <row r="1349" ht="15">
      <c r="B1349" s="24"/>
    </row>
    <row r="1350" ht="15">
      <c r="B1350" s="24"/>
    </row>
    <row r="1351" ht="15">
      <c r="B1351" s="24"/>
    </row>
    <row r="1352" ht="15">
      <c r="B1352" s="24"/>
    </row>
    <row r="1353" ht="15">
      <c r="B1353" s="24"/>
    </row>
    <row r="1354" ht="15">
      <c r="B1354" s="24"/>
    </row>
    <row r="1355" ht="15">
      <c r="B1355" s="24"/>
    </row>
    <row r="1356" ht="15">
      <c r="B1356" s="24"/>
    </row>
    <row r="1357" ht="15">
      <c r="B1357" s="24"/>
    </row>
    <row r="1358" ht="15">
      <c r="B1358" s="24"/>
    </row>
    <row r="1359" ht="15">
      <c r="B1359" s="24"/>
    </row>
    <row r="1360" ht="15">
      <c r="B1360" s="24"/>
    </row>
    <row r="1361" ht="15">
      <c r="B1361" s="24"/>
    </row>
    <row r="1362" ht="15">
      <c r="B1362" s="24"/>
    </row>
    <row r="1363" ht="15">
      <c r="B1363" s="24"/>
    </row>
    <row r="1364" ht="15">
      <c r="B1364" s="24"/>
    </row>
    <row r="1365" ht="15">
      <c r="B1365" s="24"/>
    </row>
    <row r="1366" ht="15">
      <c r="B1366" s="24"/>
    </row>
    <row r="1367" ht="15">
      <c r="B1367" s="24"/>
    </row>
    <row r="1368" ht="15">
      <c r="B1368" s="24"/>
    </row>
    <row r="1369" ht="15">
      <c r="B1369" s="24"/>
    </row>
    <row r="1370" ht="15">
      <c r="B1370" s="24"/>
    </row>
    <row r="1371" ht="15">
      <c r="B1371" s="24"/>
    </row>
    <row r="1372" ht="15">
      <c r="B1372" s="24"/>
    </row>
    <row r="1373" ht="15">
      <c r="B1373" s="24"/>
    </row>
    <row r="1374" ht="15">
      <c r="B1374" s="24"/>
    </row>
    <row r="1375" ht="15">
      <c r="B1375" s="24"/>
    </row>
    <row r="1376" ht="15">
      <c r="B1376" s="24"/>
    </row>
    <row r="1377" ht="15">
      <c r="B1377" s="24"/>
    </row>
    <row r="1378" ht="15">
      <c r="B1378" s="24"/>
    </row>
    <row r="1379" ht="15">
      <c r="B1379" s="24"/>
    </row>
    <row r="1380" ht="15">
      <c r="B1380" s="24"/>
    </row>
    <row r="1381" ht="15">
      <c r="B1381" s="24"/>
    </row>
    <row r="1382" ht="15">
      <c r="B1382" s="24"/>
    </row>
    <row r="1383" ht="15">
      <c r="B1383" s="24"/>
    </row>
    <row r="1384" ht="15">
      <c r="B1384" s="24"/>
    </row>
    <row r="1385" ht="15">
      <c r="B1385" s="24"/>
    </row>
    <row r="1386" ht="15">
      <c r="B1386" s="24"/>
    </row>
    <row r="1387" ht="15">
      <c r="B1387" s="24"/>
    </row>
    <row r="1388" ht="15">
      <c r="B1388" s="24"/>
    </row>
    <row r="1389" ht="15">
      <c r="B1389" s="24"/>
    </row>
    <row r="1390" ht="15">
      <c r="B1390" s="24"/>
    </row>
    <row r="1391" ht="15">
      <c r="B1391" s="24"/>
    </row>
    <row r="1392" ht="15">
      <c r="B1392" s="24"/>
    </row>
    <row r="1393" ht="15">
      <c r="B1393" s="24"/>
    </row>
    <row r="1394" ht="15">
      <c r="B1394" s="24"/>
    </row>
    <row r="1395" ht="15">
      <c r="B1395" s="24"/>
    </row>
    <row r="1396" ht="15">
      <c r="B1396" s="24"/>
    </row>
    <row r="1397" ht="15">
      <c r="B1397" s="24"/>
    </row>
    <row r="1398" ht="15">
      <c r="B1398" s="24"/>
    </row>
    <row r="1399" ht="15">
      <c r="B1399" s="24"/>
    </row>
    <row r="1400" ht="15">
      <c r="B1400" s="24"/>
    </row>
    <row r="1401" ht="15">
      <c r="B1401" s="24"/>
    </row>
    <row r="1402" ht="15">
      <c r="B1402" s="24"/>
    </row>
    <row r="1403" ht="15">
      <c r="B1403" s="24"/>
    </row>
    <row r="1404" ht="15">
      <c r="B1404" s="24"/>
    </row>
    <row r="1405" ht="15">
      <c r="B1405" s="24"/>
    </row>
    <row r="1406" ht="15">
      <c r="B1406" s="24"/>
    </row>
    <row r="1407" ht="15">
      <c r="B1407" s="24"/>
    </row>
    <row r="1408" ht="15">
      <c r="B1408" s="24"/>
    </row>
    <row r="1409" ht="15">
      <c r="B1409" s="24"/>
    </row>
    <row r="1410" ht="15">
      <c r="B1410" s="24"/>
    </row>
    <row r="1411" ht="15">
      <c r="B1411" s="24"/>
    </row>
    <row r="1412" ht="15">
      <c r="B1412" s="24"/>
    </row>
    <row r="1413" ht="15">
      <c r="B1413" s="24"/>
    </row>
    <row r="1414" ht="15">
      <c r="B1414" s="24"/>
    </row>
    <row r="1415" ht="15">
      <c r="B1415" s="24"/>
    </row>
    <row r="1416" ht="15">
      <c r="B1416" s="24"/>
    </row>
    <row r="1417" ht="15">
      <c r="B1417" s="24"/>
    </row>
    <row r="1418" ht="15">
      <c r="B1418" s="24"/>
    </row>
    <row r="1419" ht="15">
      <c r="B1419" s="24"/>
    </row>
    <row r="1420" ht="15">
      <c r="B1420" s="24"/>
    </row>
    <row r="1421" ht="15">
      <c r="B1421" s="24"/>
    </row>
    <row r="1422" ht="15">
      <c r="B1422" s="24"/>
    </row>
    <row r="1423" ht="15">
      <c r="B1423" s="24"/>
    </row>
    <row r="1424" ht="15">
      <c r="B1424" s="24"/>
    </row>
    <row r="1425" ht="15">
      <c r="B1425" s="24"/>
    </row>
    <row r="1426" ht="15">
      <c r="B1426" s="24"/>
    </row>
    <row r="1427" ht="15">
      <c r="B1427" s="24"/>
    </row>
    <row r="1428" ht="15">
      <c r="B1428" s="24"/>
    </row>
    <row r="1429" ht="15">
      <c r="B1429" s="24"/>
    </row>
    <row r="1430" ht="15">
      <c r="B1430" s="24"/>
    </row>
    <row r="1431" ht="15">
      <c r="B1431" s="24"/>
    </row>
    <row r="1432" ht="15">
      <c r="B1432" s="24"/>
    </row>
    <row r="1433" ht="15">
      <c r="B1433" s="24"/>
    </row>
    <row r="1434" ht="15">
      <c r="B1434" s="24"/>
    </row>
    <row r="1435" ht="15">
      <c r="B1435" s="24"/>
    </row>
    <row r="1436" ht="15">
      <c r="B1436" s="24"/>
    </row>
    <row r="1437" ht="15">
      <c r="B1437" s="24"/>
    </row>
    <row r="1438" ht="15">
      <c r="B1438" s="24"/>
    </row>
    <row r="1439" ht="15">
      <c r="B1439" s="24"/>
    </row>
    <row r="1440" ht="15">
      <c r="B1440" s="24"/>
    </row>
    <row r="1441" ht="15">
      <c r="B1441" s="24"/>
    </row>
    <row r="1442" ht="15">
      <c r="B1442" s="24"/>
    </row>
    <row r="1443" ht="15">
      <c r="B1443" s="24"/>
    </row>
    <row r="1444" ht="15">
      <c r="B1444" s="24"/>
    </row>
    <row r="1445" ht="15">
      <c r="B1445" s="24"/>
    </row>
    <row r="1446" ht="15">
      <c r="B1446" s="24"/>
    </row>
    <row r="1447" ht="15">
      <c r="B1447" s="24"/>
    </row>
    <row r="1448" ht="15">
      <c r="B1448" s="24"/>
    </row>
    <row r="1449" ht="15">
      <c r="B1449" s="24"/>
    </row>
    <row r="1450" ht="15">
      <c r="B1450" s="24"/>
    </row>
    <row r="1451" ht="15">
      <c r="B1451" s="24"/>
    </row>
    <row r="1452" ht="15">
      <c r="B1452" s="24"/>
    </row>
    <row r="1453" ht="15">
      <c r="B1453" s="24"/>
    </row>
    <row r="1454" ht="15">
      <c r="B1454" s="24"/>
    </row>
    <row r="1455" ht="15">
      <c r="B1455" s="24"/>
    </row>
    <row r="1456" ht="15">
      <c r="B1456" s="24"/>
    </row>
    <row r="1457" ht="15">
      <c r="B1457" s="24"/>
    </row>
    <row r="1458" ht="15">
      <c r="B1458" s="24"/>
    </row>
  </sheetData>
  <sheetProtection/>
  <mergeCells count="4">
    <mergeCell ref="A5:C5"/>
    <mergeCell ref="A7:A8"/>
    <mergeCell ref="B7:B8"/>
    <mergeCell ref="C7:C8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7"/>
  <sheetViews>
    <sheetView zoomScalePageLayoutView="0" workbookViewId="0" topLeftCell="A4">
      <selection activeCell="F20" sqref="F20"/>
    </sheetView>
  </sheetViews>
  <sheetFormatPr defaultColWidth="9.00390625" defaultRowHeight="15.75"/>
  <cols>
    <col min="1" max="1" width="21.75390625" style="1" customWidth="1"/>
    <col min="2" max="2" width="65.375" style="25" customWidth="1"/>
    <col min="3" max="3" width="20.00390625" style="1" customWidth="1"/>
    <col min="4" max="4" width="13.75390625" style="1" customWidth="1"/>
    <col min="5" max="5" width="14.50390625" style="1" customWidth="1"/>
    <col min="6" max="6" width="17.625" style="1" customWidth="1"/>
    <col min="7" max="16384" width="9.00390625" style="1" customWidth="1"/>
  </cols>
  <sheetData>
    <row r="1" ht="15.75" customHeight="1" hidden="1">
      <c r="B1" s="2"/>
    </row>
    <row r="2" ht="15.75" customHeight="1" hidden="1">
      <c r="B2" s="2"/>
    </row>
    <row r="3" ht="15.75" customHeight="1" hidden="1">
      <c r="B3" s="2"/>
    </row>
    <row r="4" spans="1:5" ht="68.25" customHeight="1">
      <c r="A4" s="121"/>
      <c r="B4" s="116"/>
      <c r="C4" s="239" t="s">
        <v>207</v>
      </c>
      <c r="D4" s="239"/>
      <c r="E4" s="239"/>
    </row>
    <row r="5" spans="1:5" ht="40.5" customHeight="1">
      <c r="A5" s="228" t="s">
        <v>188</v>
      </c>
      <c r="B5" s="228"/>
      <c r="C5" s="228"/>
      <c r="D5" s="228"/>
      <c r="E5" s="228"/>
    </row>
    <row r="6" spans="1:5" ht="16.5" customHeight="1">
      <c r="A6" s="82"/>
      <c r="B6" s="82"/>
      <c r="C6" s="117"/>
      <c r="E6" s="117" t="s">
        <v>157</v>
      </c>
    </row>
    <row r="7" spans="1:5" ht="16.5" customHeight="1">
      <c r="A7" s="236" t="s">
        <v>0</v>
      </c>
      <c r="B7" s="237" t="s">
        <v>1</v>
      </c>
      <c r="C7" s="238" t="s">
        <v>189</v>
      </c>
      <c r="D7" s="240" t="s">
        <v>205</v>
      </c>
      <c r="E7" s="238" t="s">
        <v>506</v>
      </c>
    </row>
    <row r="8" spans="1:5" ht="22.5" customHeight="1">
      <c r="A8" s="236"/>
      <c r="B8" s="237"/>
      <c r="C8" s="238"/>
      <c r="D8" s="240"/>
      <c r="E8" s="238"/>
    </row>
    <row r="9" spans="1:5" s="6" customFormat="1" ht="11.25">
      <c r="A9" s="96">
        <v>1</v>
      </c>
      <c r="B9" s="97" t="s">
        <v>2</v>
      </c>
      <c r="C9" s="97" t="s">
        <v>206</v>
      </c>
      <c r="D9" s="97">
        <v>4</v>
      </c>
      <c r="E9" s="97">
        <v>5</v>
      </c>
    </row>
    <row r="10" spans="1:5" s="7" customFormat="1" ht="15.75">
      <c r="A10" s="98" t="s">
        <v>4</v>
      </c>
      <c r="B10" s="83" t="s">
        <v>5</v>
      </c>
      <c r="C10" s="99">
        <f>C11+C17+C23+C30+C37+C40+C56+C65+C70+C53</f>
        <v>54626920.330000006</v>
      </c>
      <c r="D10" s="99">
        <f>D11+D17+D23+D30+D37+D40+D56+D65+D70+D53</f>
        <v>2709068</v>
      </c>
      <c r="E10" s="99">
        <f>E11+E17+E23+E30+E37+E40+E56+E65+E70+E53</f>
        <v>57335988.330000006</v>
      </c>
    </row>
    <row r="11" spans="1:5" s="8" customFormat="1" ht="14.25">
      <c r="A11" s="100" t="s">
        <v>6</v>
      </c>
      <c r="B11" s="83" t="s">
        <v>7</v>
      </c>
      <c r="C11" s="119">
        <f>C12</f>
        <v>8023285.02</v>
      </c>
      <c r="D11" s="119">
        <f>D12</f>
        <v>385026</v>
      </c>
      <c r="E11" s="119">
        <f>E12</f>
        <v>8408311.02</v>
      </c>
    </row>
    <row r="12" spans="1:5" s="9" customFormat="1" ht="16.5">
      <c r="A12" s="101" t="s">
        <v>10</v>
      </c>
      <c r="B12" s="84" t="s">
        <v>8</v>
      </c>
      <c r="C12" s="102">
        <f>C13+C14+C15+C16</f>
        <v>8023285.02</v>
      </c>
      <c r="D12" s="102">
        <f>D13+D14+D15+D16</f>
        <v>385026</v>
      </c>
      <c r="E12" s="102">
        <f>E13+E14+E15+E16</f>
        <v>8408311.02</v>
      </c>
    </row>
    <row r="13" spans="1:5" s="9" customFormat="1" ht="39.75" customHeight="1">
      <c r="A13" s="101" t="s">
        <v>11</v>
      </c>
      <c r="B13" s="84" t="s">
        <v>12</v>
      </c>
      <c r="C13" s="102">
        <v>7155000</v>
      </c>
      <c r="D13" s="102"/>
      <c r="E13" s="102">
        <f>C13+D13</f>
        <v>7155000</v>
      </c>
    </row>
    <row r="14" spans="1:5" s="9" customFormat="1" ht="63.75">
      <c r="A14" s="101" t="s">
        <v>13</v>
      </c>
      <c r="B14" s="84" t="s">
        <v>14</v>
      </c>
      <c r="C14" s="102">
        <v>13000</v>
      </c>
      <c r="D14" s="102">
        <v>1128</v>
      </c>
      <c r="E14" s="102">
        <f>C14+D14</f>
        <v>14128</v>
      </c>
    </row>
    <row r="15" spans="1:5" s="9" customFormat="1" ht="25.5">
      <c r="A15" s="101" t="s">
        <v>78</v>
      </c>
      <c r="B15" s="84" t="s">
        <v>15</v>
      </c>
      <c r="C15" s="102">
        <v>76951</v>
      </c>
      <c r="D15" s="102">
        <v>23198</v>
      </c>
      <c r="E15" s="102">
        <f>C15+D15</f>
        <v>100149</v>
      </c>
    </row>
    <row r="16" spans="1:5" s="9" customFormat="1" ht="25.5">
      <c r="A16" s="101" t="s">
        <v>503</v>
      </c>
      <c r="B16" s="84" t="s">
        <v>502</v>
      </c>
      <c r="C16" s="102">
        <v>778334.02</v>
      </c>
      <c r="D16" s="102">
        <v>360700</v>
      </c>
      <c r="E16" s="102">
        <f>C16+D16</f>
        <v>1139034.02</v>
      </c>
    </row>
    <row r="17" spans="1:5" s="9" customFormat="1" ht="25.5">
      <c r="A17" s="100" t="s">
        <v>81</v>
      </c>
      <c r="B17" s="85" t="s">
        <v>82</v>
      </c>
      <c r="C17" s="99">
        <f>C18</f>
        <v>316770</v>
      </c>
      <c r="D17" s="99">
        <f>D18</f>
        <v>0</v>
      </c>
      <c r="E17" s="99">
        <f>E18</f>
        <v>316770</v>
      </c>
    </row>
    <row r="18" spans="1:5" s="9" customFormat="1" ht="25.5">
      <c r="A18" s="101" t="s">
        <v>83</v>
      </c>
      <c r="B18" s="84" t="s">
        <v>84</v>
      </c>
      <c r="C18" s="102">
        <f>C19+C20+C21+C22</f>
        <v>316770</v>
      </c>
      <c r="D18" s="102">
        <f>D19+D20+D21+D22</f>
        <v>0</v>
      </c>
      <c r="E18" s="102">
        <f>E19+E20+E21+E22</f>
        <v>316770</v>
      </c>
    </row>
    <row r="19" spans="1:5" s="9" customFormat="1" ht="38.25">
      <c r="A19" s="101" t="s">
        <v>148</v>
      </c>
      <c r="B19" s="84" t="s">
        <v>85</v>
      </c>
      <c r="C19" s="102">
        <v>145450</v>
      </c>
      <c r="D19" s="102"/>
      <c r="E19" s="102">
        <f>C19+D19</f>
        <v>145450</v>
      </c>
    </row>
    <row r="20" spans="1:5" s="9" customFormat="1" ht="41.25" customHeight="1">
      <c r="A20" s="101" t="s">
        <v>149</v>
      </c>
      <c r="B20" s="84" t="s">
        <v>86</v>
      </c>
      <c r="C20" s="102">
        <v>830</v>
      </c>
      <c r="D20" s="102"/>
      <c r="E20" s="102">
        <f>C20+D20</f>
        <v>830</v>
      </c>
    </row>
    <row r="21" spans="1:5" s="9" customFormat="1" ht="38.25">
      <c r="A21" s="101" t="s">
        <v>150</v>
      </c>
      <c r="B21" s="84" t="s">
        <v>87</v>
      </c>
      <c r="C21" s="102">
        <v>191330</v>
      </c>
      <c r="D21" s="102"/>
      <c r="E21" s="102">
        <f>C21+D21</f>
        <v>191330</v>
      </c>
    </row>
    <row r="22" spans="1:5" s="9" customFormat="1" ht="38.25">
      <c r="A22" s="101" t="s">
        <v>151</v>
      </c>
      <c r="B22" s="84" t="s">
        <v>88</v>
      </c>
      <c r="C22" s="118">
        <v>-20840</v>
      </c>
      <c r="D22" s="102"/>
      <c r="E22" s="102">
        <f>C22+D22</f>
        <v>-20840</v>
      </c>
    </row>
    <row r="23" spans="1:5" s="11" customFormat="1" ht="16.5">
      <c r="A23" s="100" t="s">
        <v>16</v>
      </c>
      <c r="B23" s="83" t="s">
        <v>9</v>
      </c>
      <c r="C23" s="99">
        <f>C24</f>
        <v>16237398.28</v>
      </c>
      <c r="D23" s="99">
        <f>D24</f>
        <v>427840</v>
      </c>
      <c r="E23" s="99">
        <f>E24</f>
        <v>16665238.28</v>
      </c>
    </row>
    <row r="24" spans="1:5" s="9" customFormat="1" ht="16.5">
      <c r="A24" s="101" t="s">
        <v>17</v>
      </c>
      <c r="B24" s="84" t="s">
        <v>18</v>
      </c>
      <c r="C24" s="102">
        <f>C25+C27+C28</f>
        <v>16237398.28</v>
      </c>
      <c r="D24" s="102">
        <f>D25+D27+D28</f>
        <v>427840</v>
      </c>
      <c r="E24" s="102">
        <f>E25+E27+E28</f>
        <v>16665238.28</v>
      </c>
    </row>
    <row r="25" spans="1:5" s="12" customFormat="1" ht="29.25" customHeight="1">
      <c r="A25" s="101" t="s">
        <v>19</v>
      </c>
      <c r="B25" s="84" t="s">
        <v>20</v>
      </c>
      <c r="C25" s="102">
        <f>C26</f>
        <v>12497330.87</v>
      </c>
      <c r="D25" s="102">
        <f>D26</f>
        <v>1121000</v>
      </c>
      <c r="E25" s="102">
        <f>E26</f>
        <v>13618330.87</v>
      </c>
    </row>
    <row r="26" spans="1:5" s="12" customFormat="1" ht="30" customHeight="1">
      <c r="A26" s="101" t="s">
        <v>21</v>
      </c>
      <c r="B26" s="84" t="s">
        <v>20</v>
      </c>
      <c r="C26" s="102">
        <v>12497330.87</v>
      </c>
      <c r="D26" s="102">
        <v>1121000</v>
      </c>
      <c r="E26" s="102">
        <f>C26+D26</f>
        <v>13618330.87</v>
      </c>
    </row>
    <row r="27" spans="1:5" s="12" customFormat="1" ht="30" customHeight="1">
      <c r="A27" s="101" t="s">
        <v>209</v>
      </c>
      <c r="B27" s="84" t="s">
        <v>208</v>
      </c>
      <c r="C27" s="102">
        <v>424032.41</v>
      </c>
      <c r="D27" s="102">
        <v>64500</v>
      </c>
      <c r="E27" s="102">
        <f>C27+D27</f>
        <v>488532.41</v>
      </c>
    </row>
    <row r="28" spans="1:5" s="12" customFormat="1" ht="25.5">
      <c r="A28" s="101" t="s">
        <v>22</v>
      </c>
      <c r="B28" s="86" t="s">
        <v>23</v>
      </c>
      <c r="C28" s="102">
        <f>C29</f>
        <v>3316035</v>
      </c>
      <c r="D28" s="102">
        <f>D29</f>
        <v>-757660</v>
      </c>
      <c r="E28" s="102">
        <f>E29</f>
        <v>2558375</v>
      </c>
    </row>
    <row r="29" spans="1:5" s="12" customFormat="1" ht="41.25" customHeight="1">
      <c r="A29" s="101" t="s">
        <v>152</v>
      </c>
      <c r="B29" s="86" t="s">
        <v>101</v>
      </c>
      <c r="C29" s="102">
        <v>3316035</v>
      </c>
      <c r="D29" s="102">
        <v>-757660</v>
      </c>
      <c r="E29" s="102">
        <f>C29+D29</f>
        <v>2558375</v>
      </c>
    </row>
    <row r="30" spans="1:5" s="13" customFormat="1" ht="14.25">
      <c r="A30" s="100" t="s">
        <v>24</v>
      </c>
      <c r="B30" s="83" t="s">
        <v>25</v>
      </c>
      <c r="C30" s="99">
        <f>C31+C33+C35</f>
        <v>7420000</v>
      </c>
      <c r="D30" s="99">
        <f>D31+D33+D35</f>
        <v>2252200</v>
      </c>
      <c r="E30" s="99">
        <f>E31+E33+E35</f>
        <v>9672200</v>
      </c>
    </row>
    <row r="31" spans="1:5" s="14" customFormat="1" ht="15">
      <c r="A31" s="101" t="s">
        <v>26</v>
      </c>
      <c r="B31" s="87" t="s">
        <v>27</v>
      </c>
      <c r="C31" s="102">
        <f>C32</f>
        <v>2020000</v>
      </c>
      <c r="D31" s="102">
        <f>D32</f>
        <v>2612600</v>
      </c>
      <c r="E31" s="102">
        <f>E32</f>
        <v>4632600</v>
      </c>
    </row>
    <row r="32" spans="1:5" s="14" customFormat="1" ht="25.5">
      <c r="A32" s="101" t="s">
        <v>156</v>
      </c>
      <c r="B32" s="87" t="s">
        <v>103</v>
      </c>
      <c r="C32" s="102">
        <v>2020000</v>
      </c>
      <c r="D32" s="102">
        <v>2612600</v>
      </c>
      <c r="E32" s="102">
        <f>C32+D32</f>
        <v>4632600</v>
      </c>
    </row>
    <row r="33" spans="1:5" s="14" customFormat="1" ht="15">
      <c r="A33" s="103" t="s">
        <v>145</v>
      </c>
      <c r="B33" s="87" t="s">
        <v>104</v>
      </c>
      <c r="C33" s="102">
        <f>C34</f>
        <v>4800000</v>
      </c>
      <c r="D33" s="102">
        <f>D34</f>
        <v>-676000</v>
      </c>
      <c r="E33" s="102">
        <f>E34</f>
        <v>4124000</v>
      </c>
    </row>
    <row r="34" spans="1:5" s="14" customFormat="1" ht="25.5">
      <c r="A34" s="103" t="s">
        <v>158</v>
      </c>
      <c r="B34" s="87" t="s">
        <v>106</v>
      </c>
      <c r="C34" s="102">
        <v>4800000</v>
      </c>
      <c r="D34" s="102">
        <v>-676000</v>
      </c>
      <c r="E34" s="102">
        <f>C34+D34</f>
        <v>4124000</v>
      </c>
    </row>
    <row r="35" spans="1:5" s="14" customFormat="1" ht="15">
      <c r="A35" s="103" t="s">
        <v>107</v>
      </c>
      <c r="B35" s="87" t="s">
        <v>108</v>
      </c>
      <c r="C35" s="102">
        <f>C36</f>
        <v>600000</v>
      </c>
      <c r="D35" s="102">
        <f>D36</f>
        <v>315600</v>
      </c>
      <c r="E35" s="102">
        <f>E36</f>
        <v>915600</v>
      </c>
    </row>
    <row r="36" spans="1:5" s="14" customFormat="1" ht="25.5">
      <c r="A36" s="103" t="s">
        <v>159</v>
      </c>
      <c r="B36" s="87" t="s">
        <v>110</v>
      </c>
      <c r="C36" s="102">
        <v>600000</v>
      </c>
      <c r="D36" s="102">
        <v>315600</v>
      </c>
      <c r="E36" s="102">
        <f>C36+D36</f>
        <v>915600</v>
      </c>
    </row>
    <row r="37" spans="1:5" s="15" customFormat="1" ht="15">
      <c r="A37" s="100" t="s">
        <v>28</v>
      </c>
      <c r="B37" s="83" t="s">
        <v>29</v>
      </c>
      <c r="C37" s="99">
        <f aca="true" t="shared" si="0" ref="C37:E38">C38</f>
        <v>41000</v>
      </c>
      <c r="D37" s="99">
        <f t="shared" si="0"/>
        <v>-490</v>
      </c>
      <c r="E37" s="99">
        <f t="shared" si="0"/>
        <v>40510</v>
      </c>
    </row>
    <row r="38" spans="1:5" s="14" customFormat="1" ht="31.5" customHeight="1">
      <c r="A38" s="101" t="s">
        <v>30</v>
      </c>
      <c r="B38" s="86" t="s">
        <v>33</v>
      </c>
      <c r="C38" s="104">
        <f t="shared" si="0"/>
        <v>41000</v>
      </c>
      <c r="D38" s="104">
        <f t="shared" si="0"/>
        <v>-490</v>
      </c>
      <c r="E38" s="104">
        <f t="shared" si="0"/>
        <v>40510</v>
      </c>
    </row>
    <row r="39" spans="1:5" s="14" customFormat="1" ht="38.25">
      <c r="A39" s="101" t="s">
        <v>31</v>
      </c>
      <c r="B39" s="88" t="s">
        <v>32</v>
      </c>
      <c r="C39" s="104">
        <v>41000</v>
      </c>
      <c r="D39" s="104">
        <v>-490</v>
      </c>
      <c r="E39" s="104">
        <f>C39+D39</f>
        <v>40510</v>
      </c>
    </row>
    <row r="40" spans="1:5" s="15" customFormat="1" ht="28.5">
      <c r="A40" s="100" t="s">
        <v>34</v>
      </c>
      <c r="B40" s="83" t="s">
        <v>35</v>
      </c>
      <c r="C40" s="105">
        <f>C41+C48+C50</f>
        <v>6057422.7</v>
      </c>
      <c r="D40" s="105">
        <f>D41+D48+D50</f>
        <v>-308771</v>
      </c>
      <c r="E40" s="105">
        <f>E41+E48+E50</f>
        <v>5748651.7</v>
      </c>
    </row>
    <row r="41" spans="1:5" s="6" customFormat="1" ht="51">
      <c r="A41" s="101" t="s">
        <v>36</v>
      </c>
      <c r="B41" s="89" t="s">
        <v>41</v>
      </c>
      <c r="C41" s="102">
        <v>5525248.7</v>
      </c>
      <c r="D41" s="102">
        <f>D42+D44+D46</f>
        <v>-255656</v>
      </c>
      <c r="E41" s="102">
        <f>E42+E44+E46</f>
        <v>5269592.7</v>
      </c>
    </row>
    <row r="42" spans="1:5" s="6" customFormat="1" ht="30" customHeight="1">
      <c r="A42" s="103" t="s">
        <v>37</v>
      </c>
      <c r="B42" s="89" t="s">
        <v>42</v>
      </c>
      <c r="C42" s="102">
        <f>C43</f>
        <v>895464</v>
      </c>
      <c r="D42" s="102">
        <f>D43</f>
        <v>-87568</v>
      </c>
      <c r="E42" s="102">
        <f>E43</f>
        <v>807896</v>
      </c>
    </row>
    <row r="43" spans="1:5" s="6" customFormat="1" ht="27.75" customHeight="1">
      <c r="A43" s="101" t="s">
        <v>113</v>
      </c>
      <c r="B43" s="89" t="s">
        <v>114</v>
      </c>
      <c r="C43" s="102">
        <v>895464</v>
      </c>
      <c r="D43" s="102">
        <v>-87568</v>
      </c>
      <c r="E43" s="102">
        <f>C43+D43</f>
        <v>807896</v>
      </c>
    </row>
    <row r="44" spans="1:5" s="6" customFormat="1" ht="29.25" customHeight="1">
      <c r="A44" s="101" t="s">
        <v>38</v>
      </c>
      <c r="B44" s="89" t="s">
        <v>43</v>
      </c>
      <c r="C44" s="102">
        <f>C45</f>
        <v>792784.7</v>
      </c>
      <c r="D44" s="102">
        <f>D45</f>
        <v>-43088</v>
      </c>
      <c r="E44" s="102">
        <f>E45</f>
        <v>749696.7</v>
      </c>
    </row>
    <row r="45" spans="1:5" s="6" customFormat="1" ht="51">
      <c r="A45" s="101" t="s">
        <v>115</v>
      </c>
      <c r="B45" s="89" t="s">
        <v>116</v>
      </c>
      <c r="C45" s="102">
        <v>792784.7</v>
      </c>
      <c r="D45" s="102">
        <v>-43088</v>
      </c>
      <c r="E45" s="102">
        <f>C45+D45</f>
        <v>749696.7</v>
      </c>
    </row>
    <row r="46" spans="1:5" s="6" customFormat="1" ht="27.75" customHeight="1">
      <c r="A46" s="101" t="s">
        <v>39</v>
      </c>
      <c r="B46" s="89" t="s">
        <v>44</v>
      </c>
      <c r="C46" s="102">
        <f>C47</f>
        <v>3837000</v>
      </c>
      <c r="D46" s="102">
        <f>D47</f>
        <v>-125000</v>
      </c>
      <c r="E46" s="102">
        <f>E47</f>
        <v>3712000</v>
      </c>
    </row>
    <row r="47" spans="1:5" s="6" customFormat="1" ht="38.25">
      <c r="A47" s="103" t="s">
        <v>117</v>
      </c>
      <c r="B47" s="86" t="s">
        <v>118</v>
      </c>
      <c r="C47" s="102">
        <v>3837000</v>
      </c>
      <c r="D47" s="102">
        <v>-125000</v>
      </c>
      <c r="E47" s="102">
        <f>C47+D47</f>
        <v>3712000</v>
      </c>
    </row>
    <row r="48" spans="1:5" s="6" customFormat="1" ht="15">
      <c r="A48" s="101" t="s">
        <v>45</v>
      </c>
      <c r="B48" s="86" t="s">
        <v>40</v>
      </c>
      <c r="C48" s="102">
        <f>C49</f>
        <v>252174</v>
      </c>
      <c r="D48" s="102">
        <f>D49</f>
        <v>0</v>
      </c>
      <c r="E48" s="102">
        <f>E49</f>
        <v>252174</v>
      </c>
    </row>
    <row r="49" spans="1:5" s="6" customFormat="1" ht="38.25">
      <c r="A49" s="101" t="s">
        <v>119</v>
      </c>
      <c r="B49" s="86" t="s">
        <v>120</v>
      </c>
      <c r="C49" s="118">
        <v>252174</v>
      </c>
      <c r="D49" s="102"/>
      <c r="E49" s="102">
        <f>C49+D49</f>
        <v>252174</v>
      </c>
    </row>
    <row r="50" spans="1:5" s="6" customFormat="1" ht="28.5" customHeight="1">
      <c r="A50" s="101" t="s">
        <v>92</v>
      </c>
      <c r="B50" s="86" t="s">
        <v>94</v>
      </c>
      <c r="C50" s="102">
        <f aca="true" t="shared" si="1" ref="C50:E51">C51</f>
        <v>280000</v>
      </c>
      <c r="D50" s="102">
        <f t="shared" si="1"/>
        <v>-53115</v>
      </c>
      <c r="E50" s="102">
        <f t="shared" si="1"/>
        <v>226885</v>
      </c>
    </row>
    <row r="51" spans="1:5" s="6" customFormat="1" ht="27" customHeight="1">
      <c r="A51" s="101" t="s">
        <v>93</v>
      </c>
      <c r="B51" s="86" t="s">
        <v>95</v>
      </c>
      <c r="C51" s="102">
        <f t="shared" si="1"/>
        <v>280000</v>
      </c>
      <c r="D51" s="102">
        <f t="shared" si="1"/>
        <v>-53115</v>
      </c>
      <c r="E51" s="102">
        <f t="shared" si="1"/>
        <v>226885</v>
      </c>
    </row>
    <row r="52" spans="1:5" s="6" customFormat="1" ht="29.25" customHeight="1">
      <c r="A52" s="101" t="s">
        <v>111</v>
      </c>
      <c r="B52" s="86" t="s">
        <v>112</v>
      </c>
      <c r="C52" s="102">
        <v>280000</v>
      </c>
      <c r="D52" s="102">
        <v>-53115</v>
      </c>
      <c r="E52" s="102">
        <f>C52+D52</f>
        <v>226885</v>
      </c>
    </row>
    <row r="53" spans="1:5" s="6" customFormat="1" ht="28.5">
      <c r="A53" s="106" t="s">
        <v>169</v>
      </c>
      <c r="B53" s="90" t="s">
        <v>168</v>
      </c>
      <c r="C53" s="99">
        <f>C54+C55</f>
        <v>1568264</v>
      </c>
      <c r="D53" s="99">
        <f>D54+D55</f>
        <v>-211890</v>
      </c>
      <c r="E53" s="99">
        <f>E54+E55</f>
        <v>1356374</v>
      </c>
    </row>
    <row r="54" spans="1:5" s="6" customFormat="1" ht="25.5">
      <c r="A54" s="124" t="s">
        <v>171</v>
      </c>
      <c r="B54" s="86" t="s">
        <v>170</v>
      </c>
      <c r="C54" s="102">
        <v>1528183</v>
      </c>
      <c r="D54" s="102">
        <v>-220890</v>
      </c>
      <c r="E54" s="102">
        <f>C54+D54</f>
        <v>1307293</v>
      </c>
    </row>
    <row r="55" spans="1:5" s="6" customFormat="1" ht="15">
      <c r="A55" s="124" t="s">
        <v>194</v>
      </c>
      <c r="B55" s="86" t="s">
        <v>195</v>
      </c>
      <c r="C55" s="102">
        <v>40081</v>
      </c>
      <c r="D55" s="102">
        <v>9000</v>
      </c>
      <c r="E55" s="102">
        <f>C55+D55</f>
        <v>49081</v>
      </c>
    </row>
    <row r="56" spans="1:5" s="80" customFormat="1" ht="28.5">
      <c r="A56" s="106" t="s">
        <v>46</v>
      </c>
      <c r="B56" s="90" t="s">
        <v>47</v>
      </c>
      <c r="C56" s="99">
        <f>C57+C60</f>
        <v>14646441.23</v>
      </c>
      <c r="D56" s="99">
        <f>D57+D60</f>
        <v>126734.14000000001</v>
      </c>
      <c r="E56" s="99">
        <f>E57+E60</f>
        <v>14773175.370000001</v>
      </c>
    </row>
    <row r="57" spans="1:5" s="80" customFormat="1" ht="51">
      <c r="A57" s="103" t="s">
        <v>48</v>
      </c>
      <c r="B57" s="91" t="s">
        <v>121</v>
      </c>
      <c r="C57" s="102">
        <f aca="true" t="shared" si="2" ref="C57:E58">C58</f>
        <v>10176733.5</v>
      </c>
      <c r="D57" s="102">
        <f t="shared" si="2"/>
        <v>-1</v>
      </c>
      <c r="E57" s="102">
        <f t="shared" si="2"/>
        <v>10176732.5</v>
      </c>
    </row>
    <row r="58" spans="1:5" s="80" customFormat="1" ht="51">
      <c r="A58" s="103" t="s">
        <v>122</v>
      </c>
      <c r="B58" s="91" t="s">
        <v>123</v>
      </c>
      <c r="C58" s="102">
        <f t="shared" si="2"/>
        <v>10176733.5</v>
      </c>
      <c r="D58" s="102">
        <f t="shared" si="2"/>
        <v>-1</v>
      </c>
      <c r="E58" s="102">
        <f t="shared" si="2"/>
        <v>10176732.5</v>
      </c>
    </row>
    <row r="59" spans="1:5" s="80" customFormat="1" ht="51">
      <c r="A59" s="103" t="s">
        <v>124</v>
      </c>
      <c r="B59" s="91" t="s">
        <v>125</v>
      </c>
      <c r="C59" s="102">
        <v>10176733.5</v>
      </c>
      <c r="D59" s="102">
        <v>-1</v>
      </c>
      <c r="E59" s="102">
        <f>C59+D59</f>
        <v>10176732.5</v>
      </c>
    </row>
    <row r="60" spans="1:5" s="81" customFormat="1" ht="15" customHeight="1">
      <c r="A60" s="103" t="s">
        <v>49</v>
      </c>
      <c r="B60" s="91" t="s">
        <v>126</v>
      </c>
      <c r="C60" s="102">
        <f>C61+C63</f>
        <v>4469707.7299999995</v>
      </c>
      <c r="D60" s="102">
        <f>D61+D63</f>
        <v>126735.14000000001</v>
      </c>
      <c r="E60" s="102">
        <f>E61+E63</f>
        <v>4596442.87</v>
      </c>
    </row>
    <row r="61" spans="1:5" s="81" customFormat="1" ht="25.5">
      <c r="A61" s="103" t="s">
        <v>50</v>
      </c>
      <c r="B61" s="91" t="s">
        <v>51</v>
      </c>
      <c r="C61" s="102">
        <f>C62</f>
        <v>418764.89</v>
      </c>
      <c r="D61" s="102">
        <f>D62</f>
        <v>141735.14</v>
      </c>
      <c r="E61" s="102">
        <f>E62</f>
        <v>560500.03</v>
      </c>
    </row>
    <row r="62" spans="1:5" s="81" customFormat="1" ht="25.5">
      <c r="A62" s="103" t="s">
        <v>127</v>
      </c>
      <c r="B62" s="91" t="s">
        <v>128</v>
      </c>
      <c r="C62" s="102">
        <v>418764.89</v>
      </c>
      <c r="D62" s="102">
        <v>141735.14</v>
      </c>
      <c r="E62" s="102">
        <f>C62+D62</f>
        <v>560500.03</v>
      </c>
    </row>
    <row r="63" spans="1:5" s="81" customFormat="1" ht="25.5">
      <c r="A63" s="103" t="s">
        <v>129</v>
      </c>
      <c r="B63" s="91" t="s">
        <v>160</v>
      </c>
      <c r="C63" s="102">
        <f>C64</f>
        <v>4050942.84</v>
      </c>
      <c r="D63" s="102">
        <f>D64</f>
        <v>-15000</v>
      </c>
      <c r="E63" s="102">
        <f>E64</f>
        <v>4035942.84</v>
      </c>
    </row>
    <row r="64" spans="1:5" s="81" customFormat="1" ht="13.5" customHeight="1">
      <c r="A64" s="103" t="s">
        <v>130</v>
      </c>
      <c r="B64" s="91" t="s">
        <v>131</v>
      </c>
      <c r="C64" s="118">
        <v>4050942.84</v>
      </c>
      <c r="D64" s="102">
        <v>-15000</v>
      </c>
      <c r="E64" s="102">
        <f>C64+D64</f>
        <v>4035942.84</v>
      </c>
    </row>
    <row r="65" spans="1:5" s="16" customFormat="1" ht="15.75">
      <c r="A65" s="100" t="s">
        <v>56</v>
      </c>
      <c r="B65" s="92" t="s">
        <v>57</v>
      </c>
      <c r="C65" s="107">
        <f>C66+C68+C69+C67</f>
        <v>192488.1</v>
      </c>
      <c r="D65" s="107">
        <f>D66+D68+D69+D67</f>
        <v>36416</v>
      </c>
      <c r="E65" s="107">
        <f>E66+E68+E69+E67</f>
        <v>228904.1</v>
      </c>
    </row>
    <row r="66" spans="1:5" s="16" customFormat="1" ht="25.5">
      <c r="A66" s="125" t="s">
        <v>191</v>
      </c>
      <c r="B66" s="91" t="s">
        <v>190</v>
      </c>
      <c r="C66" s="102">
        <v>5000</v>
      </c>
      <c r="D66" s="102">
        <v>4000</v>
      </c>
      <c r="E66" s="102">
        <f>C66+D66</f>
        <v>9000</v>
      </c>
    </row>
    <row r="67" spans="1:5" s="16" customFormat="1" ht="25.5">
      <c r="A67" s="128" t="s">
        <v>191</v>
      </c>
      <c r="B67" s="91" t="s">
        <v>525</v>
      </c>
      <c r="C67" s="102">
        <v>0</v>
      </c>
      <c r="D67" s="102">
        <v>50000</v>
      </c>
      <c r="E67" s="102">
        <f>C67+D67</f>
        <v>50000</v>
      </c>
    </row>
    <row r="68" spans="1:5" s="16" customFormat="1" ht="51">
      <c r="A68" s="125" t="s">
        <v>176</v>
      </c>
      <c r="B68" s="91" t="s">
        <v>175</v>
      </c>
      <c r="C68" s="102">
        <v>10000</v>
      </c>
      <c r="D68" s="102">
        <v>2166</v>
      </c>
      <c r="E68" s="102">
        <f>C68+D68</f>
        <v>12166</v>
      </c>
    </row>
    <row r="69" spans="1:5" s="16" customFormat="1" ht="89.25">
      <c r="A69" s="128" t="s">
        <v>198</v>
      </c>
      <c r="B69" s="91" t="s">
        <v>192</v>
      </c>
      <c r="C69" s="102">
        <v>177488.1</v>
      </c>
      <c r="D69" s="102">
        <v>-19750</v>
      </c>
      <c r="E69" s="102">
        <f>C69+D69</f>
        <v>157738.1</v>
      </c>
    </row>
    <row r="70" spans="1:5" s="16" customFormat="1" ht="14.25">
      <c r="A70" s="100" t="s">
        <v>60</v>
      </c>
      <c r="B70" s="93" t="s">
        <v>61</v>
      </c>
      <c r="C70" s="107">
        <f>C71+C73</f>
        <v>123851</v>
      </c>
      <c r="D70" s="107">
        <f>D71+D73</f>
        <v>2002.86</v>
      </c>
      <c r="E70" s="107">
        <f>E71+E73</f>
        <v>125853.86</v>
      </c>
    </row>
    <row r="71" spans="1:5" s="6" customFormat="1" ht="15">
      <c r="A71" s="101" t="s">
        <v>63</v>
      </c>
      <c r="B71" s="94" t="s">
        <v>62</v>
      </c>
      <c r="C71" s="102">
        <f>C72</f>
        <v>1000</v>
      </c>
      <c r="D71" s="102">
        <f>D72</f>
        <v>2002.86</v>
      </c>
      <c r="E71" s="102">
        <f>E72</f>
        <v>3002.8599999999997</v>
      </c>
    </row>
    <row r="72" spans="1:5" s="6" customFormat="1" ht="15">
      <c r="A72" s="101" t="s">
        <v>136</v>
      </c>
      <c r="B72" s="84" t="s">
        <v>137</v>
      </c>
      <c r="C72" s="102">
        <v>1000</v>
      </c>
      <c r="D72" s="102">
        <v>2002.86</v>
      </c>
      <c r="E72" s="102">
        <f>C72+D72</f>
        <v>3002.8599999999997</v>
      </c>
    </row>
    <row r="73" spans="1:5" s="6" customFormat="1" ht="15">
      <c r="A73" s="101" t="s">
        <v>509</v>
      </c>
      <c r="B73" s="84" t="s">
        <v>507</v>
      </c>
      <c r="C73" s="102">
        <f>C74</f>
        <v>122851</v>
      </c>
      <c r="D73" s="102">
        <f>D74</f>
        <v>0</v>
      </c>
      <c r="E73" s="102">
        <f>E74</f>
        <v>122851</v>
      </c>
    </row>
    <row r="74" spans="1:5" s="6" customFormat="1" ht="15">
      <c r="A74" s="101" t="s">
        <v>510</v>
      </c>
      <c r="B74" s="84" t="s">
        <v>508</v>
      </c>
      <c r="C74" s="102">
        <v>122851</v>
      </c>
      <c r="D74" s="102"/>
      <c r="E74" s="102">
        <f>C74+D74</f>
        <v>122851</v>
      </c>
    </row>
    <row r="75" spans="1:5" s="6" customFormat="1" ht="14.25">
      <c r="A75" s="109" t="s">
        <v>64</v>
      </c>
      <c r="B75" s="110" t="s">
        <v>65</v>
      </c>
      <c r="C75" s="111">
        <f>C76+C94</f>
        <v>36083127.76</v>
      </c>
      <c r="D75" s="111">
        <f>D76+D94</f>
        <v>38243</v>
      </c>
      <c r="E75" s="111">
        <f>E76+E94</f>
        <v>36121370.76</v>
      </c>
    </row>
    <row r="76" spans="1:5" s="6" customFormat="1" ht="25.5">
      <c r="A76" s="112" t="s">
        <v>66</v>
      </c>
      <c r="B76" s="88" t="s">
        <v>67</v>
      </c>
      <c r="C76" s="113">
        <f>C77+C79+C80+C81+C82+C86+C88+C91+C92+C93</f>
        <v>35624561.43</v>
      </c>
      <c r="D76" s="113">
        <f>D77+D79+D80+D81+D82+D86+D88+D91+D92+D93</f>
        <v>0</v>
      </c>
      <c r="E76" s="113">
        <f>E77+E79+E80+E81+E82+E86+E88+E91+E92+E93</f>
        <v>35624561.43</v>
      </c>
    </row>
    <row r="77" spans="1:5" s="6" customFormat="1" ht="15">
      <c r="A77" s="114" t="s">
        <v>513</v>
      </c>
      <c r="B77" s="95" t="s">
        <v>69</v>
      </c>
      <c r="C77" s="113">
        <f>C78</f>
        <v>12494176</v>
      </c>
      <c r="D77" s="113">
        <f>D78</f>
        <v>0</v>
      </c>
      <c r="E77" s="113">
        <f>E78</f>
        <v>12494176</v>
      </c>
    </row>
    <row r="78" spans="1:5" s="6" customFormat="1" ht="15">
      <c r="A78" s="114" t="s">
        <v>165</v>
      </c>
      <c r="B78" s="88" t="s">
        <v>147</v>
      </c>
      <c r="C78" s="120">
        <v>12494176</v>
      </c>
      <c r="D78" s="130"/>
      <c r="E78" s="113">
        <f>C78+D78</f>
        <v>12494176</v>
      </c>
    </row>
    <row r="79" spans="1:5" s="6" customFormat="1" ht="25.5">
      <c r="A79" s="114" t="s">
        <v>211</v>
      </c>
      <c r="B79" s="88" t="s">
        <v>210</v>
      </c>
      <c r="C79" s="120">
        <v>609336</v>
      </c>
      <c r="D79" s="130"/>
      <c r="E79" s="113">
        <f>C79+D79</f>
        <v>609336</v>
      </c>
    </row>
    <row r="80" spans="1:5" s="6" customFormat="1" ht="25.5">
      <c r="A80" s="114" t="s">
        <v>512</v>
      </c>
      <c r="B80" s="88" t="s">
        <v>511</v>
      </c>
      <c r="C80" s="120">
        <v>450000</v>
      </c>
      <c r="D80" s="130"/>
      <c r="E80" s="113">
        <f>C80+D80</f>
        <v>450000</v>
      </c>
    </row>
    <row r="81" spans="1:5" s="6" customFormat="1" ht="25.5">
      <c r="A81" s="114" t="s">
        <v>197</v>
      </c>
      <c r="B81" s="88" t="s">
        <v>196</v>
      </c>
      <c r="C81" s="113">
        <v>6996667.94</v>
      </c>
      <c r="D81" s="130"/>
      <c r="E81" s="113">
        <f>C81+D81</f>
        <v>6996667.94</v>
      </c>
    </row>
    <row r="82" spans="1:5" s="6" customFormat="1" ht="15">
      <c r="A82" s="126" t="s">
        <v>179</v>
      </c>
      <c r="B82" s="127" t="s">
        <v>181</v>
      </c>
      <c r="C82" s="113">
        <f>C83+C84+C85</f>
        <v>3203644.49</v>
      </c>
      <c r="D82" s="113">
        <f>D83+D84+D85</f>
        <v>0</v>
      </c>
      <c r="E82" s="113">
        <f>E83+E84+E85</f>
        <v>3203644.49</v>
      </c>
    </row>
    <row r="83" spans="1:5" s="6" customFormat="1" ht="38.25">
      <c r="A83" s="126" t="s">
        <v>204</v>
      </c>
      <c r="B83" s="127" t="s">
        <v>203</v>
      </c>
      <c r="C83" s="113">
        <v>2008501.99</v>
      </c>
      <c r="D83" s="130"/>
      <c r="E83" s="113">
        <f>C83+D83</f>
        <v>2008501.99</v>
      </c>
    </row>
    <row r="84" spans="1:5" s="6" customFormat="1" ht="38.25">
      <c r="A84" s="126" t="s">
        <v>180</v>
      </c>
      <c r="B84" s="127" t="s">
        <v>182</v>
      </c>
      <c r="C84" s="113">
        <v>195142.5</v>
      </c>
      <c r="D84" s="130"/>
      <c r="E84" s="113">
        <f>C84+D84</f>
        <v>195142.5</v>
      </c>
    </row>
    <row r="85" spans="1:5" s="6" customFormat="1" ht="38.25">
      <c r="A85" s="126" t="s">
        <v>515</v>
      </c>
      <c r="B85" s="127" t="s">
        <v>514</v>
      </c>
      <c r="C85" s="113">
        <v>1000000</v>
      </c>
      <c r="D85" s="130"/>
      <c r="E85" s="113">
        <f>C85+D85</f>
        <v>1000000</v>
      </c>
    </row>
    <row r="86" spans="1:5" s="6" customFormat="1" ht="15">
      <c r="A86" s="126" t="s">
        <v>199</v>
      </c>
      <c r="B86" s="127" t="s">
        <v>201</v>
      </c>
      <c r="C86" s="113">
        <f>C87</f>
        <v>10287</v>
      </c>
      <c r="D86" s="113">
        <f>D87</f>
        <v>0</v>
      </c>
      <c r="E86" s="113">
        <f>E87</f>
        <v>10287</v>
      </c>
    </row>
    <row r="87" spans="1:5" s="6" customFormat="1" ht="38.25">
      <c r="A87" s="126" t="s">
        <v>200</v>
      </c>
      <c r="B87" s="127" t="s">
        <v>202</v>
      </c>
      <c r="C87" s="113">
        <v>10287</v>
      </c>
      <c r="D87" s="130"/>
      <c r="E87" s="113">
        <f>C87+D87</f>
        <v>10287</v>
      </c>
    </row>
    <row r="88" spans="1:5" s="6" customFormat="1" ht="15">
      <c r="A88" s="114" t="s">
        <v>164</v>
      </c>
      <c r="B88" s="88" t="s">
        <v>71</v>
      </c>
      <c r="C88" s="113">
        <f aca="true" t="shared" si="3" ref="C88:E89">C89</f>
        <v>790200</v>
      </c>
      <c r="D88" s="113">
        <f t="shared" si="3"/>
        <v>0</v>
      </c>
      <c r="E88" s="113">
        <f t="shared" si="3"/>
        <v>790200</v>
      </c>
    </row>
    <row r="89" spans="1:5" s="6" customFormat="1" ht="25.5">
      <c r="A89" s="114" t="s">
        <v>163</v>
      </c>
      <c r="B89" s="88" t="s">
        <v>73</v>
      </c>
      <c r="C89" s="113">
        <f t="shared" si="3"/>
        <v>790200</v>
      </c>
      <c r="D89" s="113">
        <f t="shared" si="3"/>
        <v>0</v>
      </c>
      <c r="E89" s="113">
        <f t="shared" si="3"/>
        <v>790200</v>
      </c>
    </row>
    <row r="90" spans="1:5" s="10" customFormat="1" ht="25.5">
      <c r="A90" s="114" t="s">
        <v>162</v>
      </c>
      <c r="B90" s="88" t="s">
        <v>139</v>
      </c>
      <c r="C90" s="113">
        <v>790200</v>
      </c>
      <c r="D90" s="131"/>
      <c r="E90" s="132">
        <f>C90+D90</f>
        <v>790200</v>
      </c>
    </row>
    <row r="91" spans="1:5" s="10" customFormat="1" ht="38.25">
      <c r="A91" s="114" t="s">
        <v>161</v>
      </c>
      <c r="B91" s="88" t="s">
        <v>522</v>
      </c>
      <c r="C91" s="113">
        <v>1727000</v>
      </c>
      <c r="D91" s="131"/>
      <c r="E91" s="132">
        <f>C91+D91</f>
        <v>1727000</v>
      </c>
    </row>
    <row r="92" spans="1:5" s="10" customFormat="1" ht="38.25">
      <c r="A92" s="114" t="s">
        <v>174</v>
      </c>
      <c r="B92" s="88" t="s">
        <v>173</v>
      </c>
      <c r="C92" s="113">
        <v>1000000</v>
      </c>
      <c r="D92" s="131"/>
      <c r="E92" s="132">
        <f>C92+D92</f>
        <v>1000000</v>
      </c>
    </row>
    <row r="93" spans="1:5" s="10" customFormat="1" ht="25.5">
      <c r="A93" s="114" t="s">
        <v>517</v>
      </c>
      <c r="B93" s="88" t="s">
        <v>516</v>
      </c>
      <c r="C93" s="113">
        <v>8343250</v>
      </c>
      <c r="D93" s="131"/>
      <c r="E93" s="132">
        <f>C93+D93</f>
        <v>8343250</v>
      </c>
    </row>
    <row r="94" spans="1:5" s="10" customFormat="1" ht="15">
      <c r="A94" s="114" t="s">
        <v>177</v>
      </c>
      <c r="B94" s="88" t="s">
        <v>75</v>
      </c>
      <c r="C94" s="120">
        <f>C95+C96</f>
        <v>458566.33</v>
      </c>
      <c r="D94" s="120">
        <f>D95+D96</f>
        <v>38243</v>
      </c>
      <c r="E94" s="120">
        <f>E95+E96</f>
        <v>496809.33</v>
      </c>
    </row>
    <row r="95" spans="1:5" s="10" customFormat="1" ht="15">
      <c r="A95" s="114" t="s">
        <v>178</v>
      </c>
      <c r="B95" s="88" t="s">
        <v>140</v>
      </c>
      <c r="C95" s="120">
        <v>381653</v>
      </c>
      <c r="D95" s="120">
        <v>38243</v>
      </c>
      <c r="E95" s="132">
        <f>C95+D95</f>
        <v>419896</v>
      </c>
    </row>
    <row r="96" spans="1:5" s="10" customFormat="1" ht="38.25">
      <c r="A96" s="114" t="s">
        <v>212</v>
      </c>
      <c r="B96" s="88" t="s">
        <v>213</v>
      </c>
      <c r="C96" s="120">
        <v>76913.33</v>
      </c>
      <c r="D96" s="131"/>
      <c r="E96" s="132">
        <f>C96+D96</f>
        <v>76913.33</v>
      </c>
    </row>
    <row r="97" spans="1:5" s="10" customFormat="1" ht="15" hidden="1">
      <c r="A97" s="114"/>
      <c r="B97" s="88"/>
      <c r="C97" s="120"/>
      <c r="D97" s="131"/>
      <c r="E97" s="132"/>
    </row>
    <row r="98" spans="1:5" s="10" customFormat="1" ht="15" hidden="1">
      <c r="A98" s="114"/>
      <c r="B98" s="88"/>
      <c r="C98" s="120"/>
      <c r="D98" s="131"/>
      <c r="E98" s="132"/>
    </row>
    <row r="99" spans="1:5" s="10" customFormat="1" ht="15" hidden="1">
      <c r="A99" s="114"/>
      <c r="B99" s="88"/>
      <c r="C99" s="120"/>
      <c r="D99" s="131"/>
      <c r="E99" s="132"/>
    </row>
    <row r="100" spans="1:5" s="10" customFormat="1" ht="15" hidden="1">
      <c r="A100" s="114"/>
      <c r="B100" s="88"/>
      <c r="C100" s="120"/>
      <c r="D100" s="131"/>
      <c r="E100" s="132"/>
    </row>
    <row r="101" spans="1:5" s="10" customFormat="1" ht="15" hidden="1">
      <c r="A101" s="114"/>
      <c r="B101" s="88"/>
      <c r="C101" s="120"/>
      <c r="D101" s="131"/>
      <c r="E101" s="132"/>
    </row>
    <row r="102" spans="1:5" s="10" customFormat="1" ht="15" hidden="1">
      <c r="A102" s="114"/>
      <c r="B102" s="88"/>
      <c r="C102" s="120"/>
      <c r="D102" s="131"/>
      <c r="E102" s="132"/>
    </row>
    <row r="103" spans="1:5" s="10" customFormat="1" ht="15" hidden="1">
      <c r="A103" s="114"/>
      <c r="B103" s="88"/>
      <c r="C103" s="120"/>
      <c r="D103" s="131"/>
      <c r="E103" s="132"/>
    </row>
    <row r="104" spans="1:5" s="10" customFormat="1" ht="15" hidden="1">
      <c r="A104" s="114"/>
      <c r="B104" s="88"/>
      <c r="C104" s="120"/>
      <c r="D104" s="131"/>
      <c r="E104" s="132"/>
    </row>
    <row r="105" spans="1:5" s="10" customFormat="1" ht="25.5">
      <c r="A105" s="114" t="s">
        <v>520</v>
      </c>
      <c r="B105" s="88" t="s">
        <v>518</v>
      </c>
      <c r="C105" s="120">
        <f>C106</f>
        <v>-162525.93</v>
      </c>
      <c r="D105" s="120">
        <f>D106</f>
        <v>0</v>
      </c>
      <c r="E105" s="120">
        <f>E106</f>
        <v>-162525.93</v>
      </c>
    </row>
    <row r="106" spans="1:5" s="10" customFormat="1" ht="25.5">
      <c r="A106" s="114" t="s">
        <v>521</v>
      </c>
      <c r="B106" s="88" t="s">
        <v>519</v>
      </c>
      <c r="C106" s="120">
        <v>-162525.93</v>
      </c>
      <c r="D106" s="131"/>
      <c r="E106" s="132">
        <f>C106+D106</f>
        <v>-162525.93</v>
      </c>
    </row>
    <row r="107" spans="1:5" s="11" customFormat="1" ht="16.5">
      <c r="A107" s="100"/>
      <c r="B107" s="83" t="s">
        <v>76</v>
      </c>
      <c r="C107" s="99">
        <f>C10+C75</f>
        <v>90710048.09</v>
      </c>
      <c r="D107" s="99">
        <f>D10+D75</f>
        <v>2747311</v>
      </c>
      <c r="E107" s="99">
        <f>E10+E75</f>
        <v>93457359.09</v>
      </c>
    </row>
    <row r="108" spans="1:3" s="23" customFormat="1" ht="15">
      <c r="A108" s="1"/>
      <c r="B108" s="20"/>
      <c r="C108" s="38"/>
    </row>
    <row r="109" spans="1:3" ht="16.5">
      <c r="A109" s="11"/>
      <c r="B109" s="24"/>
      <c r="C109" s="35"/>
    </row>
    <row r="110" spans="2:3" ht="15">
      <c r="B110" s="24"/>
      <c r="C110" s="35"/>
    </row>
    <row r="111" spans="2:3" ht="15">
      <c r="B111" s="24"/>
      <c r="C111" s="35"/>
    </row>
    <row r="112" spans="2:3" ht="15">
      <c r="B112" s="24"/>
      <c r="C112" s="35"/>
    </row>
    <row r="113" spans="1:2" s="11" customFormat="1" ht="16.5">
      <c r="A113" s="1"/>
      <c r="B113" s="24"/>
    </row>
    <row r="114" spans="1:3" s="11" customFormat="1" ht="16.5">
      <c r="A114" s="1"/>
      <c r="B114" s="24"/>
      <c r="C114" s="123"/>
    </row>
    <row r="115" spans="1:2" s="11" customFormat="1" ht="16.5">
      <c r="A115" s="1"/>
      <c r="B115" s="24"/>
    </row>
    <row r="116" ht="15">
      <c r="B116" s="24"/>
    </row>
    <row r="117" ht="15">
      <c r="B117" s="24"/>
    </row>
    <row r="118" ht="15">
      <c r="B118" s="24"/>
    </row>
    <row r="119" ht="15">
      <c r="B119" s="24"/>
    </row>
    <row r="120" ht="15">
      <c r="B120" s="24"/>
    </row>
    <row r="121" ht="15">
      <c r="B121" s="24"/>
    </row>
    <row r="122" ht="15">
      <c r="B122" s="24"/>
    </row>
    <row r="123" ht="15">
      <c r="B123" s="24"/>
    </row>
    <row r="124" ht="15">
      <c r="B124" s="24"/>
    </row>
    <row r="125" ht="15">
      <c r="B125" s="24"/>
    </row>
    <row r="126" ht="15">
      <c r="B126" s="24"/>
    </row>
    <row r="127" ht="15">
      <c r="B127" s="24"/>
    </row>
    <row r="128" ht="15">
      <c r="B128" s="24"/>
    </row>
    <row r="129" ht="15">
      <c r="B129" s="24"/>
    </row>
    <row r="130" ht="15">
      <c r="B130" s="24"/>
    </row>
    <row r="131" ht="15">
      <c r="B131" s="24"/>
    </row>
    <row r="132" ht="15">
      <c r="B132" s="24"/>
    </row>
    <row r="133" ht="15">
      <c r="B133" s="24"/>
    </row>
    <row r="134" ht="15">
      <c r="B134" s="24"/>
    </row>
    <row r="135" ht="15">
      <c r="B135" s="24"/>
    </row>
    <row r="136" ht="15">
      <c r="B136" s="24"/>
    </row>
    <row r="137" ht="15">
      <c r="B137" s="24"/>
    </row>
    <row r="138" ht="15">
      <c r="B138" s="24"/>
    </row>
    <row r="139" ht="15">
      <c r="B139" s="24"/>
    </row>
    <row r="140" ht="15">
      <c r="B140" s="24"/>
    </row>
    <row r="141" ht="15">
      <c r="B141" s="24"/>
    </row>
    <row r="142" ht="15">
      <c r="B142" s="24"/>
    </row>
    <row r="143" ht="15">
      <c r="B143" s="24"/>
    </row>
    <row r="144" ht="15">
      <c r="B144" s="24"/>
    </row>
    <row r="145" ht="15">
      <c r="B145" s="24"/>
    </row>
    <row r="146" ht="15">
      <c r="B146" s="24"/>
    </row>
    <row r="147" ht="15">
      <c r="B147" s="24"/>
    </row>
    <row r="148" ht="15">
      <c r="B148" s="24"/>
    </row>
    <row r="149" ht="15">
      <c r="B149" s="24"/>
    </row>
    <row r="150" ht="15">
      <c r="B150" s="24"/>
    </row>
    <row r="151" ht="15">
      <c r="B151" s="24"/>
    </row>
    <row r="152" ht="15">
      <c r="B152" s="24"/>
    </row>
    <row r="153" ht="15">
      <c r="B153" s="24"/>
    </row>
    <row r="154" ht="15">
      <c r="B154" s="24"/>
    </row>
    <row r="155" ht="15">
      <c r="B155" s="24"/>
    </row>
    <row r="156" ht="15">
      <c r="B156" s="24"/>
    </row>
    <row r="157" ht="15">
      <c r="B157" s="24"/>
    </row>
    <row r="158" ht="15">
      <c r="B158" s="24"/>
    </row>
    <row r="159" ht="15">
      <c r="B159" s="24"/>
    </row>
    <row r="160" ht="15">
      <c r="B160" s="24"/>
    </row>
    <row r="161" ht="15">
      <c r="B161" s="24"/>
    </row>
    <row r="162" ht="15">
      <c r="B162" s="24"/>
    </row>
    <row r="163" ht="15">
      <c r="B163" s="24"/>
    </row>
    <row r="164" ht="15">
      <c r="B164" s="24"/>
    </row>
    <row r="165" ht="15">
      <c r="B165" s="24"/>
    </row>
    <row r="166" ht="15">
      <c r="B166" s="24"/>
    </row>
    <row r="167" ht="15">
      <c r="B167" s="24"/>
    </row>
    <row r="168" ht="15">
      <c r="B168" s="24"/>
    </row>
    <row r="169" ht="15">
      <c r="B169" s="24"/>
    </row>
    <row r="170" ht="15">
      <c r="B170" s="24"/>
    </row>
    <row r="171" ht="15">
      <c r="B171" s="24"/>
    </row>
    <row r="172" ht="15">
      <c r="B172" s="24"/>
    </row>
    <row r="173" ht="15">
      <c r="B173" s="24"/>
    </row>
    <row r="174" ht="15">
      <c r="B174" s="24"/>
    </row>
    <row r="175" ht="15">
      <c r="B175" s="24"/>
    </row>
    <row r="176" ht="15">
      <c r="B176" s="24"/>
    </row>
    <row r="177" ht="15">
      <c r="B177" s="24"/>
    </row>
    <row r="178" ht="15">
      <c r="B178" s="24"/>
    </row>
    <row r="179" ht="15">
      <c r="B179" s="24"/>
    </row>
    <row r="180" ht="15">
      <c r="B180" s="24"/>
    </row>
    <row r="181" ht="15">
      <c r="B181" s="24"/>
    </row>
    <row r="182" ht="15">
      <c r="B182" s="24"/>
    </row>
    <row r="183" ht="15">
      <c r="B183" s="24"/>
    </row>
    <row r="184" ht="15">
      <c r="B184" s="24"/>
    </row>
    <row r="185" ht="15">
      <c r="B185" s="24"/>
    </row>
    <row r="186" ht="15">
      <c r="B186" s="24"/>
    </row>
    <row r="187" ht="15">
      <c r="B187" s="24"/>
    </row>
    <row r="188" ht="15">
      <c r="B188" s="24"/>
    </row>
    <row r="189" ht="15">
      <c r="B189" s="24"/>
    </row>
    <row r="190" ht="15">
      <c r="B190" s="24"/>
    </row>
    <row r="191" ht="15">
      <c r="B191" s="24"/>
    </row>
    <row r="192" ht="15">
      <c r="B192" s="24"/>
    </row>
    <row r="193" ht="15">
      <c r="B193" s="24"/>
    </row>
    <row r="194" ht="15">
      <c r="B194" s="24"/>
    </row>
    <row r="195" ht="15">
      <c r="B195" s="24"/>
    </row>
    <row r="196" ht="15">
      <c r="B196" s="24"/>
    </row>
    <row r="197" ht="15">
      <c r="B197" s="24"/>
    </row>
    <row r="198" ht="15">
      <c r="B198" s="24"/>
    </row>
    <row r="199" ht="15">
      <c r="B199" s="24"/>
    </row>
    <row r="200" ht="15">
      <c r="B200" s="24"/>
    </row>
    <row r="201" ht="15">
      <c r="B201" s="24"/>
    </row>
    <row r="202" ht="15">
      <c r="B202" s="24"/>
    </row>
    <row r="203" ht="15">
      <c r="B203" s="24"/>
    </row>
    <row r="204" ht="15">
      <c r="B204" s="24"/>
    </row>
    <row r="205" ht="15">
      <c r="B205" s="24"/>
    </row>
    <row r="206" ht="15">
      <c r="B206" s="24"/>
    </row>
    <row r="207" ht="15">
      <c r="B207" s="24"/>
    </row>
    <row r="208" ht="15">
      <c r="B208" s="24"/>
    </row>
    <row r="209" ht="15">
      <c r="B209" s="24"/>
    </row>
    <row r="210" ht="15">
      <c r="B210" s="24"/>
    </row>
    <row r="211" ht="15">
      <c r="B211" s="24"/>
    </row>
    <row r="212" ht="15">
      <c r="B212" s="24"/>
    </row>
    <row r="213" ht="15">
      <c r="B213" s="24"/>
    </row>
    <row r="214" ht="15">
      <c r="B214" s="24"/>
    </row>
    <row r="215" ht="15">
      <c r="B215" s="24"/>
    </row>
    <row r="216" ht="15">
      <c r="B216" s="24"/>
    </row>
    <row r="217" ht="15">
      <c r="B217" s="24"/>
    </row>
    <row r="218" ht="15">
      <c r="B218" s="24"/>
    </row>
    <row r="219" ht="15">
      <c r="B219" s="24"/>
    </row>
    <row r="220" ht="15">
      <c r="B220" s="24"/>
    </row>
    <row r="221" ht="15">
      <c r="B221" s="24"/>
    </row>
    <row r="222" ht="15">
      <c r="B222" s="24"/>
    </row>
    <row r="223" ht="15">
      <c r="B223" s="24"/>
    </row>
    <row r="224" ht="15">
      <c r="B224" s="24"/>
    </row>
    <row r="225" ht="15">
      <c r="B225" s="24"/>
    </row>
    <row r="226" ht="15">
      <c r="B226" s="24"/>
    </row>
    <row r="227" ht="15">
      <c r="B227" s="24"/>
    </row>
    <row r="228" ht="15">
      <c r="B228" s="24"/>
    </row>
    <row r="229" ht="15">
      <c r="B229" s="24"/>
    </row>
    <row r="230" ht="15">
      <c r="B230" s="24"/>
    </row>
    <row r="231" ht="15">
      <c r="B231" s="24"/>
    </row>
    <row r="232" ht="15">
      <c r="B232" s="24"/>
    </row>
    <row r="233" ht="15">
      <c r="B233" s="24"/>
    </row>
    <row r="234" ht="15">
      <c r="B234" s="24"/>
    </row>
    <row r="235" ht="15">
      <c r="B235" s="24"/>
    </row>
    <row r="236" ht="15">
      <c r="B236" s="24"/>
    </row>
    <row r="237" ht="15">
      <c r="B237" s="24"/>
    </row>
    <row r="238" ht="15">
      <c r="B238" s="24"/>
    </row>
    <row r="239" ht="15">
      <c r="B239" s="24"/>
    </row>
    <row r="240" ht="15">
      <c r="B240" s="24"/>
    </row>
    <row r="241" ht="15">
      <c r="B241" s="24"/>
    </row>
    <row r="242" ht="15">
      <c r="B242" s="24"/>
    </row>
    <row r="243" ht="15">
      <c r="B243" s="24"/>
    </row>
    <row r="244" ht="15">
      <c r="B244" s="24"/>
    </row>
    <row r="245" ht="15">
      <c r="B245" s="24"/>
    </row>
    <row r="246" ht="15">
      <c r="B246" s="24"/>
    </row>
    <row r="247" ht="15">
      <c r="B247" s="24"/>
    </row>
    <row r="248" ht="15">
      <c r="B248" s="24"/>
    </row>
    <row r="249" ht="15">
      <c r="B249" s="24"/>
    </row>
    <row r="250" ht="15">
      <c r="B250" s="24"/>
    </row>
    <row r="251" ht="15">
      <c r="B251" s="24"/>
    </row>
    <row r="252" ht="15">
      <c r="B252" s="24"/>
    </row>
    <row r="253" ht="15">
      <c r="B253" s="24"/>
    </row>
    <row r="254" ht="15">
      <c r="B254" s="24"/>
    </row>
    <row r="255" ht="15">
      <c r="B255" s="24"/>
    </row>
    <row r="256" ht="15">
      <c r="B256" s="24"/>
    </row>
    <row r="257" ht="15">
      <c r="B257" s="24"/>
    </row>
    <row r="258" ht="15">
      <c r="B258" s="24"/>
    </row>
    <row r="259" ht="15">
      <c r="B259" s="24"/>
    </row>
    <row r="260" ht="15">
      <c r="B260" s="24"/>
    </row>
    <row r="261" ht="15">
      <c r="B261" s="24"/>
    </row>
    <row r="262" ht="15">
      <c r="B262" s="24"/>
    </row>
    <row r="263" ht="15">
      <c r="B263" s="24"/>
    </row>
    <row r="264" ht="15">
      <c r="B264" s="24"/>
    </row>
    <row r="265" ht="15">
      <c r="B265" s="24"/>
    </row>
    <row r="266" ht="15">
      <c r="B266" s="24"/>
    </row>
    <row r="267" ht="15">
      <c r="B267" s="24"/>
    </row>
    <row r="268" ht="15">
      <c r="B268" s="24"/>
    </row>
    <row r="269" ht="15">
      <c r="B269" s="24"/>
    </row>
    <row r="270" ht="15">
      <c r="B270" s="24"/>
    </row>
    <row r="271" ht="15">
      <c r="B271" s="24"/>
    </row>
    <row r="272" ht="15">
      <c r="B272" s="24"/>
    </row>
    <row r="273" ht="15">
      <c r="B273" s="24"/>
    </row>
    <row r="274" ht="15">
      <c r="B274" s="24"/>
    </row>
    <row r="275" ht="15">
      <c r="B275" s="24"/>
    </row>
    <row r="276" ht="15">
      <c r="B276" s="24"/>
    </row>
    <row r="277" ht="15">
      <c r="B277" s="24"/>
    </row>
    <row r="278" ht="15">
      <c r="B278" s="24"/>
    </row>
    <row r="279" ht="15">
      <c r="B279" s="24"/>
    </row>
    <row r="280" ht="15">
      <c r="B280" s="24"/>
    </row>
    <row r="281" ht="15">
      <c r="B281" s="24"/>
    </row>
    <row r="282" ht="15">
      <c r="B282" s="24"/>
    </row>
    <row r="283" ht="15">
      <c r="B283" s="24"/>
    </row>
    <row r="284" ht="15">
      <c r="B284" s="24"/>
    </row>
    <row r="285" ht="15">
      <c r="B285" s="24"/>
    </row>
    <row r="286" ht="15">
      <c r="B286" s="24"/>
    </row>
    <row r="287" ht="15">
      <c r="B287" s="24"/>
    </row>
    <row r="288" ht="15">
      <c r="B288" s="24"/>
    </row>
    <row r="289" ht="15">
      <c r="B289" s="24"/>
    </row>
    <row r="290" ht="15">
      <c r="B290" s="24"/>
    </row>
    <row r="291" ht="15">
      <c r="B291" s="24"/>
    </row>
    <row r="292" ht="15">
      <c r="B292" s="24"/>
    </row>
    <row r="293" ht="15">
      <c r="B293" s="24"/>
    </row>
    <row r="294" ht="15">
      <c r="B294" s="24"/>
    </row>
    <row r="295" ht="15">
      <c r="B295" s="24"/>
    </row>
    <row r="296" ht="15">
      <c r="B296" s="24"/>
    </row>
    <row r="297" ht="15">
      <c r="B297" s="24"/>
    </row>
    <row r="298" ht="15">
      <c r="B298" s="24"/>
    </row>
    <row r="299" ht="15">
      <c r="B299" s="24"/>
    </row>
    <row r="300" ht="15">
      <c r="B300" s="24"/>
    </row>
    <row r="301" ht="15">
      <c r="B301" s="24"/>
    </row>
    <row r="302" ht="15">
      <c r="B302" s="24"/>
    </row>
    <row r="303" ht="15">
      <c r="B303" s="24"/>
    </row>
    <row r="304" ht="15">
      <c r="B304" s="24"/>
    </row>
    <row r="305" ht="15">
      <c r="B305" s="24"/>
    </row>
    <row r="306" ht="15">
      <c r="B306" s="24"/>
    </row>
    <row r="307" ht="15">
      <c r="B307" s="24"/>
    </row>
    <row r="308" ht="15">
      <c r="B308" s="24"/>
    </row>
    <row r="309" ht="15">
      <c r="B309" s="24"/>
    </row>
    <row r="310" ht="15">
      <c r="B310" s="24"/>
    </row>
    <row r="311" ht="15">
      <c r="B311" s="24"/>
    </row>
    <row r="312" ht="15">
      <c r="B312" s="24"/>
    </row>
    <row r="313" ht="15">
      <c r="B313" s="24"/>
    </row>
    <row r="314" ht="15">
      <c r="B314" s="24"/>
    </row>
    <row r="315" ht="15">
      <c r="B315" s="24"/>
    </row>
    <row r="316" ht="15">
      <c r="B316" s="24"/>
    </row>
    <row r="317" ht="15">
      <c r="B317" s="24"/>
    </row>
    <row r="318" ht="15">
      <c r="B318" s="24"/>
    </row>
    <row r="319" ht="15">
      <c r="B319" s="24"/>
    </row>
    <row r="320" ht="15">
      <c r="B320" s="24"/>
    </row>
    <row r="321" ht="15">
      <c r="B321" s="24"/>
    </row>
    <row r="322" ht="15">
      <c r="B322" s="24"/>
    </row>
    <row r="323" ht="15">
      <c r="B323" s="24"/>
    </row>
    <row r="324" ht="15">
      <c r="B324" s="24"/>
    </row>
    <row r="325" ht="15">
      <c r="B325" s="24"/>
    </row>
    <row r="326" ht="15">
      <c r="B326" s="24"/>
    </row>
    <row r="327" ht="15">
      <c r="B327" s="24"/>
    </row>
    <row r="328" ht="15">
      <c r="B328" s="24"/>
    </row>
    <row r="329" ht="15">
      <c r="B329" s="24"/>
    </row>
    <row r="330" ht="15">
      <c r="B330" s="24"/>
    </row>
    <row r="331" ht="15">
      <c r="B331" s="24"/>
    </row>
    <row r="332" ht="15">
      <c r="B332" s="24"/>
    </row>
    <row r="333" ht="15">
      <c r="B333" s="24"/>
    </row>
    <row r="334" ht="15">
      <c r="B334" s="24"/>
    </row>
    <row r="335" ht="15">
      <c r="B335" s="24"/>
    </row>
    <row r="336" ht="15">
      <c r="B336" s="24"/>
    </row>
    <row r="337" ht="15">
      <c r="B337" s="24"/>
    </row>
    <row r="338" ht="15">
      <c r="B338" s="24"/>
    </row>
    <row r="339" ht="15">
      <c r="B339" s="24"/>
    </row>
    <row r="340" ht="15">
      <c r="B340" s="24"/>
    </row>
    <row r="341" ht="15">
      <c r="B341" s="24"/>
    </row>
    <row r="342" ht="15">
      <c r="B342" s="24"/>
    </row>
    <row r="343" ht="15">
      <c r="B343" s="24"/>
    </row>
    <row r="344" ht="15">
      <c r="B344" s="24"/>
    </row>
    <row r="345" ht="15">
      <c r="B345" s="24"/>
    </row>
    <row r="346" ht="15">
      <c r="B346" s="24"/>
    </row>
    <row r="347" ht="15">
      <c r="B347" s="24"/>
    </row>
    <row r="348" ht="15">
      <c r="B348" s="24"/>
    </row>
    <row r="349" ht="15">
      <c r="B349" s="24"/>
    </row>
    <row r="350" ht="15">
      <c r="B350" s="24"/>
    </row>
    <row r="351" ht="15">
      <c r="B351" s="24"/>
    </row>
    <row r="352" ht="15">
      <c r="B352" s="24"/>
    </row>
    <row r="353" ht="15">
      <c r="B353" s="24"/>
    </row>
    <row r="354" ht="15">
      <c r="B354" s="24"/>
    </row>
    <row r="355" ht="15">
      <c r="B355" s="24"/>
    </row>
    <row r="356" ht="15">
      <c r="B356" s="24"/>
    </row>
    <row r="357" ht="15">
      <c r="B357" s="24"/>
    </row>
    <row r="358" ht="15">
      <c r="B358" s="24"/>
    </row>
    <row r="359" ht="15">
      <c r="B359" s="24"/>
    </row>
    <row r="360" ht="15">
      <c r="B360" s="24"/>
    </row>
    <row r="361" ht="15">
      <c r="B361" s="24"/>
    </row>
    <row r="362" ht="15">
      <c r="B362" s="24"/>
    </row>
    <row r="363" ht="15">
      <c r="B363" s="24"/>
    </row>
    <row r="364" ht="15">
      <c r="B364" s="24"/>
    </row>
    <row r="365" ht="15">
      <c r="B365" s="24"/>
    </row>
    <row r="366" ht="15">
      <c r="B366" s="24"/>
    </row>
    <row r="367" ht="15">
      <c r="B367" s="24"/>
    </row>
    <row r="368" ht="15">
      <c r="B368" s="24"/>
    </row>
    <row r="369" ht="15">
      <c r="B369" s="24"/>
    </row>
    <row r="370" ht="15">
      <c r="B370" s="24"/>
    </row>
    <row r="371" ht="15">
      <c r="B371" s="24"/>
    </row>
    <row r="372" ht="15">
      <c r="B372" s="24"/>
    </row>
    <row r="373" ht="15">
      <c r="B373" s="24"/>
    </row>
    <row r="374" ht="15">
      <c r="B374" s="24"/>
    </row>
    <row r="375" ht="15">
      <c r="B375" s="24"/>
    </row>
    <row r="376" ht="15">
      <c r="B376" s="24"/>
    </row>
    <row r="377" ht="15">
      <c r="B377" s="24"/>
    </row>
    <row r="378" ht="15">
      <c r="B378" s="24"/>
    </row>
    <row r="379" ht="15">
      <c r="B379" s="24"/>
    </row>
    <row r="380" ht="15">
      <c r="B380" s="24"/>
    </row>
    <row r="381" ht="15">
      <c r="B381" s="24"/>
    </row>
    <row r="382" ht="15">
      <c r="B382" s="24"/>
    </row>
    <row r="383" ht="15">
      <c r="B383" s="24"/>
    </row>
    <row r="384" ht="15">
      <c r="B384" s="24"/>
    </row>
    <row r="385" ht="15">
      <c r="B385" s="24"/>
    </row>
    <row r="386" ht="15">
      <c r="B386" s="24"/>
    </row>
    <row r="387" ht="15">
      <c r="B387" s="24"/>
    </row>
    <row r="388" ht="15">
      <c r="B388" s="24"/>
    </row>
    <row r="389" ht="15">
      <c r="B389" s="24"/>
    </row>
    <row r="390" ht="15">
      <c r="B390" s="24"/>
    </row>
    <row r="391" ht="15">
      <c r="B391" s="24"/>
    </row>
    <row r="392" ht="15">
      <c r="B392" s="24"/>
    </row>
    <row r="393" ht="15">
      <c r="B393" s="24"/>
    </row>
    <row r="394" ht="15">
      <c r="B394" s="24"/>
    </row>
    <row r="395" ht="15">
      <c r="B395" s="24"/>
    </row>
    <row r="396" ht="15">
      <c r="B396" s="24"/>
    </row>
    <row r="397" ht="15">
      <c r="B397" s="24"/>
    </row>
    <row r="398" ht="15">
      <c r="B398" s="24"/>
    </row>
    <row r="399" ht="15">
      <c r="B399" s="24"/>
    </row>
    <row r="400" ht="15">
      <c r="B400" s="24"/>
    </row>
    <row r="401" ht="15">
      <c r="B401" s="24"/>
    </row>
    <row r="402" ht="15">
      <c r="B402" s="24"/>
    </row>
    <row r="403" ht="15">
      <c r="B403" s="24"/>
    </row>
    <row r="404" ht="15">
      <c r="B404" s="24"/>
    </row>
    <row r="405" ht="15">
      <c r="B405" s="24"/>
    </row>
    <row r="406" ht="15">
      <c r="B406" s="24"/>
    </row>
    <row r="407" ht="15">
      <c r="B407" s="24"/>
    </row>
    <row r="408" ht="15">
      <c r="B408" s="24"/>
    </row>
    <row r="409" ht="15">
      <c r="B409" s="24"/>
    </row>
    <row r="410" ht="15">
      <c r="B410" s="24"/>
    </row>
    <row r="411" ht="15">
      <c r="B411" s="24"/>
    </row>
    <row r="412" ht="15">
      <c r="B412" s="24"/>
    </row>
    <row r="413" ht="15">
      <c r="B413" s="24"/>
    </row>
    <row r="414" ht="15">
      <c r="B414" s="24"/>
    </row>
    <row r="415" ht="15">
      <c r="B415" s="24"/>
    </row>
    <row r="416" ht="15">
      <c r="B416" s="24"/>
    </row>
    <row r="417" ht="15">
      <c r="B417" s="24"/>
    </row>
    <row r="418" ht="15">
      <c r="B418" s="24"/>
    </row>
    <row r="419" ht="15">
      <c r="B419" s="24"/>
    </row>
    <row r="420" ht="15">
      <c r="B420" s="24"/>
    </row>
    <row r="421" ht="15">
      <c r="B421" s="24"/>
    </row>
    <row r="422" ht="15">
      <c r="B422" s="24"/>
    </row>
    <row r="423" ht="15">
      <c r="B423" s="24"/>
    </row>
    <row r="424" ht="15">
      <c r="B424" s="24"/>
    </row>
    <row r="425" ht="15">
      <c r="B425" s="24"/>
    </row>
    <row r="426" ht="15">
      <c r="B426" s="24"/>
    </row>
    <row r="427" ht="15">
      <c r="B427" s="24"/>
    </row>
    <row r="428" ht="15">
      <c r="B428" s="24"/>
    </row>
    <row r="429" ht="15">
      <c r="B429" s="24"/>
    </row>
    <row r="430" ht="15">
      <c r="B430" s="24"/>
    </row>
    <row r="431" ht="15">
      <c r="B431" s="24"/>
    </row>
    <row r="432" ht="15">
      <c r="B432" s="24"/>
    </row>
    <row r="433" ht="15">
      <c r="B433" s="24"/>
    </row>
    <row r="434" ht="15">
      <c r="B434" s="24"/>
    </row>
    <row r="435" ht="15">
      <c r="B435" s="24"/>
    </row>
    <row r="436" ht="15">
      <c r="B436" s="24"/>
    </row>
    <row r="437" ht="15">
      <c r="B437" s="24"/>
    </row>
    <row r="438" ht="15">
      <c r="B438" s="24"/>
    </row>
    <row r="439" ht="15">
      <c r="B439" s="24"/>
    </row>
    <row r="440" ht="15">
      <c r="B440" s="24"/>
    </row>
    <row r="441" ht="15">
      <c r="B441" s="24"/>
    </row>
    <row r="442" ht="15">
      <c r="B442" s="24"/>
    </row>
    <row r="443" ht="15">
      <c r="B443" s="24"/>
    </row>
    <row r="444" ht="15">
      <c r="B444" s="24"/>
    </row>
    <row r="445" ht="15">
      <c r="B445" s="24"/>
    </row>
    <row r="446" ht="15">
      <c r="B446" s="24"/>
    </row>
    <row r="447" ht="15">
      <c r="B447" s="24"/>
    </row>
    <row r="448" ht="15">
      <c r="B448" s="24"/>
    </row>
    <row r="449" ht="15">
      <c r="B449" s="24"/>
    </row>
    <row r="450" ht="15">
      <c r="B450" s="24"/>
    </row>
    <row r="451" ht="15">
      <c r="B451" s="24"/>
    </row>
    <row r="452" ht="15">
      <c r="B452" s="24"/>
    </row>
    <row r="453" ht="15">
      <c r="B453" s="24"/>
    </row>
    <row r="454" ht="15">
      <c r="B454" s="24"/>
    </row>
    <row r="455" ht="15">
      <c r="B455" s="24"/>
    </row>
    <row r="456" ht="15">
      <c r="B456" s="24"/>
    </row>
    <row r="457" ht="15">
      <c r="B457" s="24"/>
    </row>
    <row r="458" ht="15">
      <c r="B458" s="24"/>
    </row>
    <row r="459" ht="15">
      <c r="B459" s="24"/>
    </row>
    <row r="460" ht="15">
      <c r="B460" s="24"/>
    </row>
    <row r="461" ht="15">
      <c r="B461" s="24"/>
    </row>
    <row r="462" ht="15">
      <c r="B462" s="24"/>
    </row>
    <row r="463" ht="15">
      <c r="B463" s="24"/>
    </row>
    <row r="464" ht="15">
      <c r="B464" s="24"/>
    </row>
    <row r="465" ht="15">
      <c r="B465" s="24"/>
    </row>
    <row r="466" ht="15">
      <c r="B466" s="24"/>
    </row>
    <row r="467" ht="15">
      <c r="B467" s="24"/>
    </row>
    <row r="468" ht="15">
      <c r="B468" s="24"/>
    </row>
    <row r="469" ht="15">
      <c r="B469" s="24"/>
    </row>
    <row r="470" ht="15">
      <c r="B470" s="24"/>
    </row>
    <row r="471" ht="15">
      <c r="B471" s="24"/>
    </row>
    <row r="472" ht="15">
      <c r="B472" s="24"/>
    </row>
    <row r="473" ht="15">
      <c r="B473" s="24"/>
    </row>
    <row r="474" ht="15">
      <c r="B474" s="24"/>
    </row>
    <row r="475" ht="15">
      <c r="B475" s="24"/>
    </row>
    <row r="476" ht="15">
      <c r="B476" s="24"/>
    </row>
    <row r="477" ht="15">
      <c r="B477" s="24"/>
    </row>
    <row r="478" ht="15">
      <c r="B478" s="24"/>
    </row>
    <row r="479" ht="15">
      <c r="B479" s="24"/>
    </row>
    <row r="480" ht="15">
      <c r="B480" s="24"/>
    </row>
    <row r="481" ht="15">
      <c r="B481" s="24"/>
    </row>
    <row r="482" ht="15">
      <c r="B482" s="24"/>
    </row>
    <row r="483" ht="15">
      <c r="B483" s="24"/>
    </row>
    <row r="484" ht="15">
      <c r="B484" s="24"/>
    </row>
    <row r="485" ht="15">
      <c r="B485" s="24"/>
    </row>
    <row r="486" ht="15">
      <c r="B486" s="24"/>
    </row>
    <row r="487" ht="15">
      <c r="B487" s="24"/>
    </row>
    <row r="488" ht="15">
      <c r="B488" s="24"/>
    </row>
    <row r="489" ht="15">
      <c r="B489" s="24"/>
    </row>
    <row r="490" ht="15">
      <c r="B490" s="24"/>
    </row>
    <row r="491" ht="15">
      <c r="B491" s="24"/>
    </row>
    <row r="492" ht="15">
      <c r="B492" s="24"/>
    </row>
    <row r="493" ht="15">
      <c r="B493" s="24"/>
    </row>
    <row r="494" ht="15">
      <c r="B494" s="24"/>
    </row>
    <row r="495" ht="15">
      <c r="B495" s="24"/>
    </row>
    <row r="496" ht="15">
      <c r="B496" s="24"/>
    </row>
    <row r="497" ht="15">
      <c r="B497" s="24"/>
    </row>
    <row r="498" ht="15">
      <c r="B498" s="24"/>
    </row>
    <row r="499" ht="15">
      <c r="B499" s="24"/>
    </row>
    <row r="500" ht="15">
      <c r="B500" s="24"/>
    </row>
    <row r="501" ht="15">
      <c r="B501" s="24"/>
    </row>
    <row r="502" ht="15">
      <c r="B502" s="24"/>
    </row>
    <row r="503" ht="15">
      <c r="B503" s="24"/>
    </row>
    <row r="504" ht="15">
      <c r="B504" s="24"/>
    </row>
    <row r="505" ht="15">
      <c r="B505" s="24"/>
    </row>
    <row r="506" ht="15">
      <c r="B506" s="24"/>
    </row>
    <row r="507" ht="15">
      <c r="B507" s="24"/>
    </row>
    <row r="508" ht="15">
      <c r="B508" s="24"/>
    </row>
    <row r="509" ht="15">
      <c r="B509" s="24"/>
    </row>
    <row r="510" ht="15">
      <c r="B510" s="24"/>
    </row>
    <row r="511" ht="15">
      <c r="B511" s="24"/>
    </row>
    <row r="512" ht="15">
      <c r="B512" s="24"/>
    </row>
    <row r="513" ht="15">
      <c r="B513" s="24"/>
    </row>
    <row r="514" ht="15">
      <c r="B514" s="24"/>
    </row>
    <row r="515" ht="15">
      <c r="B515" s="24"/>
    </row>
    <row r="516" ht="15">
      <c r="B516" s="24"/>
    </row>
    <row r="517" ht="15">
      <c r="B517" s="24"/>
    </row>
    <row r="518" ht="15">
      <c r="B518" s="24"/>
    </row>
    <row r="519" ht="15">
      <c r="B519" s="24"/>
    </row>
    <row r="520" ht="15">
      <c r="B520" s="24"/>
    </row>
    <row r="521" ht="15">
      <c r="B521" s="24"/>
    </row>
    <row r="522" ht="15">
      <c r="B522" s="24"/>
    </row>
    <row r="523" ht="15">
      <c r="B523" s="24"/>
    </row>
    <row r="524" ht="15">
      <c r="B524" s="24"/>
    </row>
    <row r="525" ht="15">
      <c r="B525" s="24"/>
    </row>
    <row r="526" ht="15">
      <c r="B526" s="24"/>
    </row>
    <row r="527" ht="15">
      <c r="B527" s="24"/>
    </row>
    <row r="528" ht="15">
      <c r="B528" s="24"/>
    </row>
    <row r="529" ht="15">
      <c r="B529" s="24"/>
    </row>
    <row r="530" ht="15">
      <c r="B530" s="24"/>
    </row>
    <row r="531" ht="15">
      <c r="B531" s="24"/>
    </row>
    <row r="532" ht="15">
      <c r="B532" s="24"/>
    </row>
    <row r="533" ht="15">
      <c r="B533" s="24"/>
    </row>
    <row r="534" ht="15">
      <c r="B534" s="24"/>
    </row>
    <row r="535" ht="15">
      <c r="B535" s="24"/>
    </row>
    <row r="536" ht="15">
      <c r="B536" s="24"/>
    </row>
    <row r="537" ht="15">
      <c r="B537" s="24"/>
    </row>
    <row r="538" ht="15">
      <c r="B538" s="24"/>
    </row>
    <row r="539" ht="15">
      <c r="B539" s="24"/>
    </row>
    <row r="540" ht="15">
      <c r="B540" s="24"/>
    </row>
    <row r="541" ht="15">
      <c r="B541" s="24"/>
    </row>
    <row r="542" ht="15">
      <c r="B542" s="24"/>
    </row>
    <row r="543" ht="15">
      <c r="B543" s="24"/>
    </row>
    <row r="544" ht="15">
      <c r="B544" s="24"/>
    </row>
    <row r="545" ht="15">
      <c r="B545" s="24"/>
    </row>
    <row r="546" ht="15">
      <c r="B546" s="24"/>
    </row>
    <row r="547" ht="15">
      <c r="B547" s="24"/>
    </row>
    <row r="548" ht="15">
      <c r="B548" s="24"/>
    </row>
    <row r="549" ht="15">
      <c r="B549" s="24"/>
    </row>
    <row r="550" ht="15">
      <c r="B550" s="24"/>
    </row>
    <row r="551" ht="15">
      <c r="B551" s="24"/>
    </row>
    <row r="552" ht="15">
      <c r="B552" s="24"/>
    </row>
    <row r="553" ht="15">
      <c r="B553" s="24"/>
    </row>
    <row r="554" ht="15">
      <c r="B554" s="24"/>
    </row>
    <row r="555" ht="15">
      <c r="B555" s="24"/>
    </row>
    <row r="556" ht="15">
      <c r="B556" s="24"/>
    </row>
    <row r="557" ht="15">
      <c r="B557" s="24"/>
    </row>
    <row r="558" ht="15">
      <c r="B558" s="24"/>
    </row>
    <row r="559" ht="15">
      <c r="B559" s="24"/>
    </row>
    <row r="560" ht="15">
      <c r="B560" s="24"/>
    </row>
    <row r="561" ht="15">
      <c r="B561" s="24"/>
    </row>
    <row r="562" ht="15">
      <c r="B562" s="24"/>
    </row>
    <row r="563" ht="15">
      <c r="B563" s="24"/>
    </row>
    <row r="564" ht="15">
      <c r="B564" s="24"/>
    </row>
    <row r="565" ht="15">
      <c r="B565" s="24"/>
    </row>
    <row r="566" ht="15">
      <c r="B566" s="24"/>
    </row>
    <row r="567" ht="15">
      <c r="B567" s="24"/>
    </row>
    <row r="568" ht="15">
      <c r="B568" s="24"/>
    </row>
    <row r="569" ht="15">
      <c r="B569" s="24"/>
    </row>
    <row r="570" ht="15">
      <c r="B570" s="24"/>
    </row>
    <row r="571" ht="15">
      <c r="B571" s="24"/>
    </row>
    <row r="572" ht="15">
      <c r="B572" s="24"/>
    </row>
    <row r="573" ht="15">
      <c r="B573" s="24"/>
    </row>
    <row r="574" ht="15">
      <c r="B574" s="24"/>
    </row>
    <row r="575" ht="15">
      <c r="B575" s="24"/>
    </row>
    <row r="576" ht="15">
      <c r="B576" s="24"/>
    </row>
    <row r="577" ht="15">
      <c r="B577" s="24"/>
    </row>
    <row r="578" ht="15">
      <c r="B578" s="24"/>
    </row>
    <row r="579" ht="15">
      <c r="B579" s="24"/>
    </row>
    <row r="580" ht="15">
      <c r="B580" s="24"/>
    </row>
    <row r="581" ht="15">
      <c r="B581" s="24"/>
    </row>
    <row r="582" ht="15">
      <c r="B582" s="24"/>
    </row>
    <row r="583" ht="15">
      <c r="B583" s="24"/>
    </row>
    <row r="584" ht="15">
      <c r="B584" s="24"/>
    </row>
    <row r="585" ht="15">
      <c r="B585" s="24"/>
    </row>
    <row r="586" ht="15">
      <c r="B586" s="24"/>
    </row>
    <row r="587" ht="15">
      <c r="B587" s="24"/>
    </row>
    <row r="588" ht="15">
      <c r="B588" s="24"/>
    </row>
    <row r="589" ht="15">
      <c r="B589" s="24"/>
    </row>
    <row r="590" ht="15">
      <c r="B590" s="24"/>
    </row>
    <row r="591" ht="15">
      <c r="B591" s="24"/>
    </row>
    <row r="592" ht="15">
      <c r="B592" s="24"/>
    </row>
    <row r="593" ht="15">
      <c r="B593" s="24"/>
    </row>
    <row r="594" ht="15">
      <c r="B594" s="24"/>
    </row>
    <row r="595" ht="15">
      <c r="B595" s="24"/>
    </row>
    <row r="596" ht="15">
      <c r="B596" s="24"/>
    </row>
    <row r="597" ht="15">
      <c r="B597" s="24"/>
    </row>
    <row r="598" ht="15">
      <c r="B598" s="24"/>
    </row>
    <row r="599" ht="15">
      <c r="B599" s="24"/>
    </row>
    <row r="600" ht="15">
      <c r="B600" s="24"/>
    </row>
    <row r="601" ht="15">
      <c r="B601" s="24"/>
    </row>
    <row r="602" ht="15">
      <c r="B602" s="24"/>
    </row>
    <row r="603" ht="15">
      <c r="B603" s="24"/>
    </row>
    <row r="604" ht="15">
      <c r="B604" s="24"/>
    </row>
    <row r="605" ht="15">
      <c r="B605" s="24"/>
    </row>
    <row r="606" ht="15">
      <c r="B606" s="24"/>
    </row>
    <row r="607" ht="15">
      <c r="B607" s="24"/>
    </row>
    <row r="608" ht="15">
      <c r="B608" s="24"/>
    </row>
    <row r="609" ht="15">
      <c r="B609" s="24"/>
    </row>
    <row r="610" ht="15">
      <c r="B610" s="24"/>
    </row>
    <row r="611" ht="15">
      <c r="B611" s="24"/>
    </row>
    <row r="612" ht="15">
      <c r="B612" s="24"/>
    </row>
    <row r="613" ht="15">
      <c r="B613" s="24"/>
    </row>
    <row r="614" ht="15">
      <c r="B614" s="24"/>
    </row>
    <row r="615" ht="15">
      <c r="B615" s="24"/>
    </row>
    <row r="616" ht="15">
      <c r="B616" s="24"/>
    </row>
    <row r="617" ht="15">
      <c r="B617" s="24"/>
    </row>
    <row r="618" ht="15">
      <c r="B618" s="24"/>
    </row>
    <row r="619" ht="15">
      <c r="B619" s="24"/>
    </row>
    <row r="620" ht="15">
      <c r="B620" s="24"/>
    </row>
    <row r="621" ht="15">
      <c r="B621" s="24"/>
    </row>
    <row r="622" ht="15">
      <c r="B622" s="24"/>
    </row>
    <row r="623" ht="15">
      <c r="B623" s="24"/>
    </row>
    <row r="624" ht="15">
      <c r="B624" s="24"/>
    </row>
    <row r="625" ht="15">
      <c r="B625" s="24"/>
    </row>
    <row r="626" ht="15">
      <c r="B626" s="24"/>
    </row>
    <row r="627" ht="15">
      <c r="B627" s="24"/>
    </row>
    <row r="628" ht="15">
      <c r="B628" s="24"/>
    </row>
    <row r="629" ht="15">
      <c r="B629" s="24"/>
    </row>
    <row r="630" ht="15">
      <c r="B630" s="24"/>
    </row>
    <row r="631" ht="15">
      <c r="B631" s="24"/>
    </row>
    <row r="632" ht="15">
      <c r="B632" s="24"/>
    </row>
    <row r="633" ht="15">
      <c r="B633" s="24"/>
    </row>
    <row r="634" ht="15">
      <c r="B634" s="24"/>
    </row>
    <row r="635" ht="15">
      <c r="B635" s="24"/>
    </row>
    <row r="636" ht="15">
      <c r="B636" s="24"/>
    </row>
    <row r="637" ht="15">
      <c r="B637" s="24"/>
    </row>
    <row r="638" ht="15">
      <c r="B638" s="24"/>
    </row>
    <row r="639" ht="15">
      <c r="B639" s="24"/>
    </row>
    <row r="640" ht="15">
      <c r="B640" s="24"/>
    </row>
    <row r="641" ht="15">
      <c r="B641" s="24"/>
    </row>
    <row r="642" ht="15">
      <c r="B642" s="24"/>
    </row>
    <row r="643" ht="15">
      <c r="B643" s="24"/>
    </row>
    <row r="644" ht="15">
      <c r="B644" s="24"/>
    </row>
    <row r="645" ht="15">
      <c r="B645" s="24"/>
    </row>
    <row r="646" ht="15">
      <c r="B646" s="24"/>
    </row>
    <row r="647" ht="15">
      <c r="B647" s="24"/>
    </row>
    <row r="648" ht="15">
      <c r="B648" s="24"/>
    </row>
    <row r="649" ht="15">
      <c r="B649" s="24"/>
    </row>
    <row r="650" ht="15">
      <c r="B650" s="24"/>
    </row>
    <row r="651" ht="15">
      <c r="B651" s="24"/>
    </row>
    <row r="652" ht="15">
      <c r="B652" s="24"/>
    </row>
    <row r="653" ht="15">
      <c r="B653" s="24"/>
    </row>
    <row r="654" ht="15">
      <c r="B654" s="24"/>
    </row>
    <row r="655" ht="15">
      <c r="B655" s="24"/>
    </row>
    <row r="656" ht="15">
      <c r="B656" s="24"/>
    </row>
    <row r="657" ht="15">
      <c r="B657" s="24"/>
    </row>
    <row r="658" ht="15">
      <c r="B658" s="24"/>
    </row>
    <row r="659" ht="15">
      <c r="B659" s="24"/>
    </row>
    <row r="660" ht="15">
      <c r="B660" s="24"/>
    </row>
    <row r="661" ht="15">
      <c r="B661" s="24"/>
    </row>
    <row r="662" ht="15">
      <c r="B662" s="24"/>
    </row>
    <row r="663" ht="15">
      <c r="B663" s="24"/>
    </row>
    <row r="664" ht="15">
      <c r="B664" s="24"/>
    </row>
    <row r="665" ht="15">
      <c r="B665" s="24"/>
    </row>
    <row r="666" ht="15">
      <c r="B666" s="24"/>
    </row>
    <row r="667" ht="15">
      <c r="B667" s="24"/>
    </row>
    <row r="668" ht="15">
      <c r="B668" s="24"/>
    </row>
    <row r="669" ht="15">
      <c r="B669" s="24"/>
    </row>
    <row r="670" ht="15">
      <c r="B670" s="24"/>
    </row>
    <row r="671" ht="15">
      <c r="B671" s="24"/>
    </row>
    <row r="672" ht="15">
      <c r="B672" s="24"/>
    </row>
    <row r="673" ht="15">
      <c r="B673" s="24"/>
    </row>
    <row r="674" ht="15">
      <c r="B674" s="24"/>
    </row>
    <row r="675" ht="15">
      <c r="B675" s="24"/>
    </row>
    <row r="676" ht="15">
      <c r="B676" s="24"/>
    </row>
    <row r="677" ht="15">
      <c r="B677" s="24"/>
    </row>
    <row r="678" ht="15">
      <c r="B678" s="24"/>
    </row>
    <row r="679" ht="15">
      <c r="B679" s="24"/>
    </row>
    <row r="680" ht="15">
      <c r="B680" s="24"/>
    </row>
    <row r="681" ht="15">
      <c r="B681" s="24"/>
    </row>
    <row r="682" ht="15">
      <c r="B682" s="24"/>
    </row>
    <row r="683" ht="15">
      <c r="B683" s="24"/>
    </row>
    <row r="684" ht="15">
      <c r="B684" s="24"/>
    </row>
    <row r="685" ht="15">
      <c r="B685" s="24"/>
    </row>
    <row r="686" ht="15">
      <c r="B686" s="24"/>
    </row>
    <row r="687" ht="15">
      <c r="B687" s="24"/>
    </row>
    <row r="688" ht="15">
      <c r="B688" s="24"/>
    </row>
    <row r="689" ht="15">
      <c r="B689" s="24"/>
    </row>
    <row r="690" ht="15">
      <c r="B690" s="24"/>
    </row>
    <row r="691" ht="15">
      <c r="B691" s="24"/>
    </row>
    <row r="692" ht="15">
      <c r="B692" s="24"/>
    </row>
    <row r="693" ht="15">
      <c r="B693" s="24"/>
    </row>
    <row r="694" ht="15">
      <c r="B694" s="24"/>
    </row>
    <row r="695" ht="15">
      <c r="B695" s="24"/>
    </row>
    <row r="696" ht="15">
      <c r="B696" s="24"/>
    </row>
    <row r="697" ht="15">
      <c r="B697" s="24"/>
    </row>
    <row r="698" ht="15">
      <c r="B698" s="24"/>
    </row>
    <row r="699" ht="15">
      <c r="B699" s="24"/>
    </row>
    <row r="700" ht="15">
      <c r="B700" s="24"/>
    </row>
    <row r="701" ht="15">
      <c r="B701" s="24"/>
    </row>
    <row r="702" ht="15">
      <c r="B702" s="24"/>
    </row>
    <row r="703" ht="15">
      <c r="B703" s="24"/>
    </row>
    <row r="704" ht="15">
      <c r="B704" s="24"/>
    </row>
    <row r="705" ht="15">
      <c r="B705" s="24"/>
    </row>
    <row r="706" ht="15">
      <c r="B706" s="24"/>
    </row>
    <row r="707" ht="15">
      <c r="B707" s="24"/>
    </row>
    <row r="708" ht="15">
      <c r="B708" s="24"/>
    </row>
    <row r="709" ht="15">
      <c r="B709" s="24"/>
    </row>
    <row r="710" ht="15">
      <c r="B710" s="24"/>
    </row>
    <row r="711" ht="15">
      <c r="B711" s="24"/>
    </row>
    <row r="712" ht="15">
      <c r="B712" s="24"/>
    </row>
    <row r="713" ht="15">
      <c r="B713" s="24"/>
    </row>
    <row r="714" ht="15">
      <c r="B714" s="24"/>
    </row>
    <row r="715" ht="15">
      <c r="B715" s="24"/>
    </row>
    <row r="716" ht="15">
      <c r="B716" s="24"/>
    </row>
    <row r="717" ht="15">
      <c r="B717" s="24"/>
    </row>
    <row r="718" ht="15">
      <c r="B718" s="24"/>
    </row>
    <row r="719" ht="15">
      <c r="B719" s="24"/>
    </row>
    <row r="720" ht="15">
      <c r="B720" s="24"/>
    </row>
    <row r="721" ht="15">
      <c r="B721" s="24"/>
    </row>
    <row r="722" ht="15">
      <c r="B722" s="24"/>
    </row>
    <row r="723" ht="15">
      <c r="B723" s="24"/>
    </row>
    <row r="724" ht="15">
      <c r="B724" s="24"/>
    </row>
    <row r="725" ht="15">
      <c r="B725" s="24"/>
    </row>
    <row r="726" ht="15">
      <c r="B726" s="24"/>
    </row>
    <row r="727" ht="15">
      <c r="B727" s="24"/>
    </row>
    <row r="728" ht="15">
      <c r="B728" s="24"/>
    </row>
    <row r="729" ht="15">
      <c r="B729" s="24"/>
    </row>
    <row r="730" ht="15">
      <c r="B730" s="24"/>
    </row>
    <row r="731" ht="15">
      <c r="B731" s="24"/>
    </row>
    <row r="732" ht="15">
      <c r="B732" s="24"/>
    </row>
    <row r="733" ht="15">
      <c r="B733" s="24"/>
    </row>
    <row r="734" ht="15">
      <c r="B734" s="24"/>
    </row>
    <row r="735" ht="15">
      <c r="B735" s="24"/>
    </row>
    <row r="736" ht="15">
      <c r="B736" s="24"/>
    </row>
    <row r="737" ht="15">
      <c r="B737" s="24"/>
    </row>
    <row r="738" ht="15">
      <c r="B738" s="24"/>
    </row>
    <row r="739" ht="15">
      <c r="B739" s="24"/>
    </row>
    <row r="740" ht="15">
      <c r="B740" s="24"/>
    </row>
    <row r="741" ht="15">
      <c r="B741" s="24"/>
    </row>
    <row r="742" ht="15">
      <c r="B742" s="24"/>
    </row>
    <row r="743" ht="15">
      <c r="B743" s="24"/>
    </row>
    <row r="744" ht="15">
      <c r="B744" s="24"/>
    </row>
    <row r="745" ht="15">
      <c r="B745" s="24"/>
    </row>
    <row r="746" ht="15">
      <c r="B746" s="24"/>
    </row>
    <row r="747" ht="15">
      <c r="B747" s="24"/>
    </row>
    <row r="748" ht="15">
      <c r="B748" s="24"/>
    </row>
    <row r="749" ht="15">
      <c r="B749" s="24"/>
    </row>
    <row r="750" ht="15">
      <c r="B750" s="24"/>
    </row>
    <row r="751" ht="15">
      <c r="B751" s="24"/>
    </row>
    <row r="752" ht="15">
      <c r="B752" s="24"/>
    </row>
    <row r="753" ht="15">
      <c r="B753" s="24"/>
    </row>
    <row r="754" ht="15">
      <c r="B754" s="24"/>
    </row>
    <row r="755" ht="15">
      <c r="B755" s="24"/>
    </row>
    <row r="756" ht="15">
      <c r="B756" s="24"/>
    </row>
    <row r="757" ht="15">
      <c r="B757" s="24"/>
    </row>
    <row r="758" ht="15">
      <c r="B758" s="24"/>
    </row>
    <row r="759" ht="15">
      <c r="B759" s="24"/>
    </row>
    <row r="760" ht="15">
      <c r="B760" s="24"/>
    </row>
    <row r="761" ht="15">
      <c r="B761" s="24"/>
    </row>
    <row r="762" ht="15">
      <c r="B762" s="24"/>
    </row>
    <row r="763" ht="15">
      <c r="B763" s="24"/>
    </row>
    <row r="764" ht="15">
      <c r="B764" s="24"/>
    </row>
    <row r="765" ht="15">
      <c r="B765" s="24"/>
    </row>
    <row r="766" ht="15">
      <c r="B766" s="24"/>
    </row>
    <row r="767" ht="15">
      <c r="B767" s="24"/>
    </row>
    <row r="768" ht="15">
      <c r="B768" s="24"/>
    </row>
    <row r="769" ht="15">
      <c r="B769" s="24"/>
    </row>
    <row r="770" ht="15">
      <c r="B770" s="24"/>
    </row>
    <row r="771" ht="15">
      <c r="B771" s="24"/>
    </row>
    <row r="772" ht="15">
      <c r="B772" s="24"/>
    </row>
    <row r="773" ht="15">
      <c r="B773" s="24"/>
    </row>
    <row r="774" ht="15">
      <c r="B774" s="24"/>
    </row>
    <row r="775" ht="15">
      <c r="B775" s="24"/>
    </row>
    <row r="776" ht="15">
      <c r="B776" s="24"/>
    </row>
    <row r="777" ht="15">
      <c r="B777" s="24"/>
    </row>
    <row r="778" ht="15">
      <c r="B778" s="24"/>
    </row>
    <row r="779" ht="15">
      <c r="B779" s="24"/>
    </row>
    <row r="780" ht="15">
      <c r="B780" s="24"/>
    </row>
    <row r="781" ht="15">
      <c r="B781" s="24"/>
    </row>
    <row r="782" ht="15">
      <c r="B782" s="24"/>
    </row>
    <row r="783" ht="15">
      <c r="B783" s="24"/>
    </row>
    <row r="784" ht="15">
      <c r="B784" s="24"/>
    </row>
    <row r="785" ht="15">
      <c r="B785" s="24"/>
    </row>
    <row r="786" ht="15">
      <c r="B786" s="24"/>
    </row>
    <row r="787" ht="15">
      <c r="B787" s="24"/>
    </row>
    <row r="788" ht="15">
      <c r="B788" s="24"/>
    </row>
    <row r="789" ht="15">
      <c r="B789" s="24"/>
    </row>
    <row r="790" ht="15">
      <c r="B790" s="24"/>
    </row>
    <row r="791" ht="15">
      <c r="B791" s="24"/>
    </row>
    <row r="792" ht="15">
      <c r="B792" s="24"/>
    </row>
    <row r="793" ht="15">
      <c r="B793" s="24"/>
    </row>
    <row r="794" ht="15">
      <c r="B794" s="24"/>
    </row>
    <row r="795" ht="15">
      <c r="B795" s="24"/>
    </row>
    <row r="796" ht="15">
      <c r="B796" s="24"/>
    </row>
    <row r="797" ht="15">
      <c r="B797" s="24"/>
    </row>
    <row r="798" ht="15">
      <c r="B798" s="24"/>
    </row>
    <row r="799" ht="15">
      <c r="B799" s="24"/>
    </row>
    <row r="800" ht="15">
      <c r="B800" s="24"/>
    </row>
    <row r="801" ht="15">
      <c r="B801" s="24"/>
    </row>
    <row r="802" ht="15">
      <c r="B802" s="24"/>
    </row>
    <row r="803" ht="15">
      <c r="B803" s="24"/>
    </row>
    <row r="804" ht="15">
      <c r="B804" s="24"/>
    </row>
    <row r="805" ht="15">
      <c r="B805" s="24"/>
    </row>
    <row r="806" ht="15">
      <c r="B806" s="24"/>
    </row>
    <row r="807" ht="15">
      <c r="B807" s="24"/>
    </row>
    <row r="808" ht="15">
      <c r="B808" s="24"/>
    </row>
    <row r="809" ht="15">
      <c r="B809" s="24"/>
    </row>
    <row r="810" ht="15">
      <c r="B810" s="24"/>
    </row>
    <row r="811" ht="15">
      <c r="B811" s="24"/>
    </row>
    <row r="812" ht="15">
      <c r="B812" s="24"/>
    </row>
    <row r="813" ht="15">
      <c r="B813" s="24"/>
    </row>
    <row r="814" ht="15">
      <c r="B814" s="24"/>
    </row>
    <row r="815" ht="15">
      <c r="B815" s="24"/>
    </row>
    <row r="816" ht="15">
      <c r="B816" s="24"/>
    </row>
    <row r="817" ht="15">
      <c r="B817" s="24"/>
    </row>
    <row r="818" ht="15">
      <c r="B818" s="24"/>
    </row>
    <row r="819" ht="15">
      <c r="B819" s="24"/>
    </row>
    <row r="820" ht="15">
      <c r="B820" s="24"/>
    </row>
    <row r="821" ht="15">
      <c r="B821" s="24"/>
    </row>
    <row r="822" ht="15">
      <c r="B822" s="24"/>
    </row>
    <row r="823" ht="15">
      <c r="B823" s="24"/>
    </row>
    <row r="824" ht="15">
      <c r="B824" s="24"/>
    </row>
    <row r="825" ht="15">
      <c r="B825" s="24"/>
    </row>
    <row r="826" ht="15">
      <c r="B826" s="24"/>
    </row>
    <row r="827" ht="15">
      <c r="B827" s="24"/>
    </row>
    <row r="828" ht="15">
      <c r="B828" s="24"/>
    </row>
    <row r="829" ht="15">
      <c r="B829" s="24"/>
    </row>
    <row r="830" ht="15">
      <c r="B830" s="24"/>
    </row>
    <row r="831" ht="15">
      <c r="B831" s="24"/>
    </row>
    <row r="832" ht="15">
      <c r="B832" s="24"/>
    </row>
    <row r="833" ht="15">
      <c r="B833" s="24"/>
    </row>
    <row r="834" ht="15">
      <c r="B834" s="24"/>
    </row>
    <row r="835" ht="15">
      <c r="B835" s="24"/>
    </row>
    <row r="836" ht="15">
      <c r="B836" s="24"/>
    </row>
    <row r="837" ht="15">
      <c r="B837" s="24"/>
    </row>
    <row r="838" ht="15">
      <c r="B838" s="24"/>
    </row>
    <row r="839" ht="15">
      <c r="B839" s="24"/>
    </row>
    <row r="840" ht="15">
      <c r="B840" s="24"/>
    </row>
    <row r="841" ht="15">
      <c r="B841" s="24"/>
    </row>
    <row r="842" ht="15">
      <c r="B842" s="24"/>
    </row>
    <row r="843" ht="15">
      <c r="B843" s="24"/>
    </row>
    <row r="844" ht="15">
      <c r="B844" s="24"/>
    </row>
    <row r="845" ht="15">
      <c r="B845" s="24"/>
    </row>
    <row r="846" ht="15">
      <c r="B846" s="24"/>
    </row>
    <row r="847" ht="15">
      <c r="B847" s="24"/>
    </row>
    <row r="848" ht="15">
      <c r="B848" s="24"/>
    </row>
    <row r="849" ht="15">
      <c r="B849" s="24"/>
    </row>
    <row r="850" ht="15">
      <c r="B850" s="24"/>
    </row>
    <row r="851" ht="15">
      <c r="B851" s="24"/>
    </row>
    <row r="852" ht="15">
      <c r="B852" s="24"/>
    </row>
    <row r="853" ht="15">
      <c r="B853" s="24"/>
    </row>
    <row r="854" ht="15">
      <c r="B854" s="24"/>
    </row>
    <row r="855" ht="15">
      <c r="B855" s="24"/>
    </row>
    <row r="856" ht="15">
      <c r="B856" s="24"/>
    </row>
    <row r="857" ht="15">
      <c r="B857" s="24"/>
    </row>
    <row r="858" ht="15">
      <c r="B858" s="24"/>
    </row>
    <row r="859" ht="15">
      <c r="B859" s="24"/>
    </row>
    <row r="860" ht="15">
      <c r="B860" s="24"/>
    </row>
    <row r="861" ht="15">
      <c r="B861" s="24"/>
    </row>
    <row r="862" ht="15">
      <c r="B862" s="24"/>
    </row>
    <row r="863" ht="15">
      <c r="B863" s="24"/>
    </row>
    <row r="864" ht="15">
      <c r="B864" s="24"/>
    </row>
    <row r="865" ht="15">
      <c r="B865" s="24"/>
    </row>
    <row r="866" ht="15">
      <c r="B866" s="24"/>
    </row>
    <row r="867" ht="15">
      <c r="B867" s="24"/>
    </row>
    <row r="868" ht="15">
      <c r="B868" s="24"/>
    </row>
    <row r="869" ht="15">
      <c r="B869" s="24"/>
    </row>
    <row r="870" ht="15">
      <c r="B870" s="24"/>
    </row>
    <row r="871" ht="15">
      <c r="B871" s="24"/>
    </row>
    <row r="872" ht="15">
      <c r="B872" s="24"/>
    </row>
    <row r="873" ht="15">
      <c r="B873" s="24"/>
    </row>
    <row r="874" ht="15">
      <c r="B874" s="24"/>
    </row>
    <row r="875" ht="15">
      <c r="B875" s="24"/>
    </row>
    <row r="876" ht="15">
      <c r="B876" s="24"/>
    </row>
    <row r="877" ht="15">
      <c r="B877" s="24"/>
    </row>
    <row r="878" ht="15">
      <c r="B878" s="24"/>
    </row>
    <row r="879" ht="15">
      <c r="B879" s="24"/>
    </row>
    <row r="880" ht="15">
      <c r="B880" s="24"/>
    </row>
    <row r="881" ht="15">
      <c r="B881" s="24"/>
    </row>
    <row r="882" ht="15">
      <c r="B882" s="24"/>
    </row>
    <row r="883" ht="15">
      <c r="B883" s="24"/>
    </row>
    <row r="884" ht="15">
      <c r="B884" s="24"/>
    </row>
    <row r="885" ht="15">
      <c r="B885" s="24"/>
    </row>
    <row r="886" ht="15">
      <c r="B886" s="24"/>
    </row>
    <row r="887" ht="15">
      <c r="B887" s="24"/>
    </row>
    <row r="888" ht="15">
      <c r="B888" s="24"/>
    </row>
    <row r="889" ht="15">
      <c r="B889" s="24"/>
    </row>
    <row r="890" ht="15">
      <c r="B890" s="24"/>
    </row>
    <row r="891" ht="15">
      <c r="B891" s="24"/>
    </row>
    <row r="892" ht="15">
      <c r="B892" s="24"/>
    </row>
    <row r="893" ht="15">
      <c r="B893" s="24"/>
    </row>
    <row r="894" ht="15">
      <c r="B894" s="24"/>
    </row>
    <row r="895" ht="15">
      <c r="B895" s="24"/>
    </row>
    <row r="896" ht="15">
      <c r="B896" s="24"/>
    </row>
    <row r="897" ht="15">
      <c r="B897" s="24"/>
    </row>
    <row r="898" ht="15">
      <c r="B898" s="24"/>
    </row>
    <row r="899" ht="15">
      <c r="B899" s="24"/>
    </row>
    <row r="900" ht="15">
      <c r="B900" s="24"/>
    </row>
    <row r="901" ht="15">
      <c r="B901" s="24"/>
    </row>
    <row r="902" ht="15">
      <c r="B902" s="24"/>
    </row>
    <row r="903" ht="15">
      <c r="B903" s="24"/>
    </row>
    <row r="904" ht="15">
      <c r="B904" s="24"/>
    </row>
    <row r="905" ht="15">
      <c r="B905" s="24"/>
    </row>
    <row r="906" ht="15">
      <c r="B906" s="24"/>
    </row>
    <row r="907" ht="15">
      <c r="B907" s="24"/>
    </row>
    <row r="908" ht="15">
      <c r="B908" s="24"/>
    </row>
    <row r="909" ht="15">
      <c r="B909" s="24"/>
    </row>
    <row r="910" ht="15">
      <c r="B910" s="24"/>
    </row>
    <row r="911" ht="15">
      <c r="B911" s="24"/>
    </row>
    <row r="912" ht="15">
      <c r="B912" s="24"/>
    </row>
    <row r="913" ht="15">
      <c r="B913" s="24"/>
    </row>
    <row r="914" ht="15">
      <c r="B914" s="24"/>
    </row>
    <row r="915" ht="15">
      <c r="B915" s="24"/>
    </row>
    <row r="916" ht="15">
      <c r="B916" s="24"/>
    </row>
    <row r="917" ht="15">
      <c r="B917" s="24"/>
    </row>
    <row r="918" ht="15">
      <c r="B918" s="24"/>
    </row>
    <row r="919" ht="15">
      <c r="B919" s="24"/>
    </row>
    <row r="920" ht="15">
      <c r="B920" s="24"/>
    </row>
    <row r="921" ht="15">
      <c r="B921" s="24"/>
    </row>
    <row r="922" ht="15">
      <c r="B922" s="24"/>
    </row>
    <row r="923" ht="15">
      <c r="B923" s="24"/>
    </row>
    <row r="924" ht="15">
      <c r="B924" s="24"/>
    </row>
    <row r="925" ht="15">
      <c r="B925" s="24"/>
    </row>
    <row r="926" ht="15">
      <c r="B926" s="24"/>
    </row>
    <row r="927" ht="15">
      <c r="B927" s="24"/>
    </row>
    <row r="928" ht="15">
      <c r="B928" s="24"/>
    </row>
    <row r="929" ht="15">
      <c r="B929" s="24"/>
    </row>
    <row r="930" ht="15">
      <c r="B930" s="24"/>
    </row>
    <row r="931" ht="15">
      <c r="B931" s="24"/>
    </row>
    <row r="932" ht="15">
      <c r="B932" s="24"/>
    </row>
    <row r="933" ht="15">
      <c r="B933" s="24"/>
    </row>
    <row r="934" ht="15">
      <c r="B934" s="24"/>
    </row>
    <row r="935" ht="15">
      <c r="B935" s="24"/>
    </row>
    <row r="936" ht="15">
      <c r="B936" s="24"/>
    </row>
    <row r="937" ht="15">
      <c r="B937" s="24"/>
    </row>
    <row r="938" ht="15">
      <c r="B938" s="24"/>
    </row>
    <row r="939" ht="15">
      <c r="B939" s="24"/>
    </row>
    <row r="940" ht="15">
      <c r="B940" s="24"/>
    </row>
    <row r="941" ht="15">
      <c r="B941" s="24"/>
    </row>
    <row r="942" ht="15">
      <c r="B942" s="24"/>
    </row>
    <row r="943" ht="15">
      <c r="B943" s="24"/>
    </row>
    <row r="944" ht="15">
      <c r="B944" s="24"/>
    </row>
    <row r="945" ht="15">
      <c r="B945" s="24"/>
    </row>
    <row r="946" ht="15">
      <c r="B946" s="24"/>
    </row>
    <row r="947" ht="15">
      <c r="B947" s="24"/>
    </row>
    <row r="948" ht="15">
      <c r="B948" s="24"/>
    </row>
    <row r="949" ht="15">
      <c r="B949" s="24"/>
    </row>
    <row r="950" ht="15">
      <c r="B950" s="24"/>
    </row>
    <row r="951" ht="15">
      <c r="B951" s="24"/>
    </row>
    <row r="952" ht="15">
      <c r="B952" s="24"/>
    </row>
    <row r="953" ht="15">
      <c r="B953" s="24"/>
    </row>
    <row r="954" ht="15">
      <c r="B954" s="24"/>
    </row>
    <row r="955" ht="15">
      <c r="B955" s="24"/>
    </row>
    <row r="956" ht="15">
      <c r="B956" s="24"/>
    </row>
    <row r="957" ht="15">
      <c r="B957" s="24"/>
    </row>
    <row r="958" ht="15">
      <c r="B958" s="24"/>
    </row>
    <row r="959" ht="15">
      <c r="B959" s="24"/>
    </row>
    <row r="960" ht="15">
      <c r="B960" s="24"/>
    </row>
    <row r="961" ht="15">
      <c r="B961" s="24"/>
    </row>
    <row r="962" ht="15">
      <c r="B962" s="24"/>
    </row>
    <row r="963" ht="15">
      <c r="B963" s="24"/>
    </row>
    <row r="964" ht="15">
      <c r="B964" s="24"/>
    </row>
    <row r="965" ht="15">
      <c r="B965" s="24"/>
    </row>
    <row r="966" ht="15">
      <c r="B966" s="24"/>
    </row>
    <row r="967" ht="15">
      <c r="B967" s="24"/>
    </row>
    <row r="968" ht="15">
      <c r="B968" s="24"/>
    </row>
    <row r="969" ht="15">
      <c r="B969" s="24"/>
    </row>
    <row r="970" ht="15">
      <c r="B970" s="24"/>
    </row>
    <row r="971" ht="15">
      <c r="B971" s="24"/>
    </row>
    <row r="972" ht="15">
      <c r="B972" s="24"/>
    </row>
    <row r="973" ht="15">
      <c r="B973" s="24"/>
    </row>
    <row r="974" ht="15">
      <c r="B974" s="24"/>
    </row>
    <row r="975" ht="15">
      <c r="B975" s="24"/>
    </row>
    <row r="976" ht="15">
      <c r="B976" s="24"/>
    </row>
    <row r="977" ht="15">
      <c r="B977" s="24"/>
    </row>
    <row r="978" ht="15">
      <c r="B978" s="24"/>
    </row>
    <row r="979" ht="15">
      <c r="B979" s="24"/>
    </row>
    <row r="980" ht="15">
      <c r="B980" s="24"/>
    </row>
    <row r="981" ht="15">
      <c r="B981" s="24"/>
    </row>
    <row r="982" ht="15">
      <c r="B982" s="24"/>
    </row>
    <row r="983" ht="15">
      <c r="B983" s="24"/>
    </row>
    <row r="984" ht="15">
      <c r="B984" s="24"/>
    </row>
    <row r="985" ht="15">
      <c r="B985" s="24"/>
    </row>
    <row r="986" ht="15">
      <c r="B986" s="24"/>
    </row>
    <row r="987" ht="15">
      <c r="B987" s="24"/>
    </row>
    <row r="988" ht="15">
      <c r="B988" s="24"/>
    </row>
    <row r="989" ht="15">
      <c r="B989" s="24"/>
    </row>
    <row r="990" ht="15">
      <c r="B990" s="24"/>
    </row>
    <row r="991" ht="15">
      <c r="B991" s="24"/>
    </row>
    <row r="992" ht="15">
      <c r="B992" s="24"/>
    </row>
    <row r="993" ht="15">
      <c r="B993" s="24"/>
    </row>
    <row r="994" ht="15">
      <c r="B994" s="24"/>
    </row>
    <row r="995" ht="15">
      <c r="B995" s="24"/>
    </row>
    <row r="996" ht="15">
      <c r="B996" s="24"/>
    </row>
    <row r="997" ht="15">
      <c r="B997" s="24"/>
    </row>
    <row r="998" ht="15">
      <c r="B998" s="24"/>
    </row>
    <row r="999" ht="15">
      <c r="B999" s="24"/>
    </row>
    <row r="1000" ht="15">
      <c r="B1000" s="24"/>
    </row>
    <row r="1001" ht="15">
      <c r="B1001" s="24"/>
    </row>
    <row r="1002" ht="15">
      <c r="B1002" s="24"/>
    </row>
    <row r="1003" ht="15">
      <c r="B1003" s="24"/>
    </row>
    <row r="1004" ht="15">
      <c r="B1004" s="24"/>
    </row>
    <row r="1005" ht="15">
      <c r="B1005" s="24"/>
    </row>
    <row r="1006" ht="15">
      <c r="B1006" s="24"/>
    </row>
    <row r="1007" ht="15">
      <c r="B1007" s="24"/>
    </row>
    <row r="1008" ht="15">
      <c r="B1008" s="24"/>
    </row>
    <row r="1009" ht="15">
      <c r="B1009" s="24"/>
    </row>
    <row r="1010" ht="15">
      <c r="B1010" s="24"/>
    </row>
    <row r="1011" ht="15">
      <c r="B1011" s="24"/>
    </row>
    <row r="1012" ht="15">
      <c r="B1012" s="24"/>
    </row>
    <row r="1013" ht="15">
      <c r="B1013" s="24"/>
    </row>
    <row r="1014" ht="15">
      <c r="B1014" s="24"/>
    </row>
    <row r="1015" ht="15">
      <c r="B1015" s="24"/>
    </row>
    <row r="1016" ht="15">
      <c r="B1016" s="24"/>
    </row>
    <row r="1017" ht="15">
      <c r="B1017" s="24"/>
    </row>
    <row r="1018" ht="15">
      <c r="B1018" s="24"/>
    </row>
    <row r="1019" ht="15">
      <c r="B1019" s="24"/>
    </row>
    <row r="1020" ht="15">
      <c r="B1020" s="24"/>
    </row>
    <row r="1021" ht="15">
      <c r="B1021" s="24"/>
    </row>
    <row r="1022" ht="15">
      <c r="B1022" s="24"/>
    </row>
    <row r="1023" ht="15">
      <c r="B1023" s="24"/>
    </row>
    <row r="1024" ht="15">
      <c r="B1024" s="24"/>
    </row>
    <row r="1025" ht="15">
      <c r="B1025" s="24"/>
    </row>
    <row r="1026" ht="15">
      <c r="B1026" s="24"/>
    </row>
    <row r="1027" ht="15">
      <c r="B1027" s="24"/>
    </row>
    <row r="1028" ht="15">
      <c r="B1028" s="24"/>
    </row>
    <row r="1029" ht="15">
      <c r="B1029" s="24"/>
    </row>
    <row r="1030" ht="15">
      <c r="B1030" s="24"/>
    </row>
    <row r="1031" ht="15">
      <c r="B1031" s="24"/>
    </row>
    <row r="1032" ht="15">
      <c r="B1032" s="24"/>
    </row>
    <row r="1033" ht="15">
      <c r="B1033" s="24"/>
    </row>
    <row r="1034" ht="15">
      <c r="B1034" s="24"/>
    </row>
    <row r="1035" ht="15">
      <c r="B1035" s="24"/>
    </row>
    <row r="1036" ht="15">
      <c r="B1036" s="24"/>
    </row>
    <row r="1037" ht="15">
      <c r="B1037" s="24"/>
    </row>
    <row r="1038" ht="15">
      <c r="B1038" s="24"/>
    </row>
    <row r="1039" ht="15">
      <c r="B1039" s="24"/>
    </row>
    <row r="1040" ht="15">
      <c r="B1040" s="24"/>
    </row>
    <row r="1041" ht="15">
      <c r="B1041" s="24"/>
    </row>
    <row r="1042" ht="15">
      <c r="B1042" s="24"/>
    </row>
    <row r="1043" ht="15">
      <c r="B1043" s="24"/>
    </row>
    <row r="1044" ht="15">
      <c r="B1044" s="24"/>
    </row>
    <row r="1045" ht="15">
      <c r="B1045" s="24"/>
    </row>
    <row r="1046" ht="15">
      <c r="B1046" s="24"/>
    </row>
    <row r="1047" ht="15">
      <c r="B1047" s="24"/>
    </row>
    <row r="1048" ht="15">
      <c r="B1048" s="24"/>
    </row>
    <row r="1049" ht="15">
      <c r="B1049" s="24"/>
    </row>
    <row r="1050" ht="15">
      <c r="B1050" s="24"/>
    </row>
    <row r="1051" ht="15">
      <c r="B1051" s="24"/>
    </row>
    <row r="1052" ht="15">
      <c r="B1052" s="24"/>
    </row>
    <row r="1053" ht="15">
      <c r="B1053" s="24"/>
    </row>
    <row r="1054" ht="15">
      <c r="B1054" s="24"/>
    </row>
    <row r="1055" ht="15">
      <c r="B1055" s="24"/>
    </row>
    <row r="1056" ht="15">
      <c r="B1056" s="24"/>
    </row>
    <row r="1057" ht="15">
      <c r="B1057" s="24"/>
    </row>
    <row r="1058" ht="15">
      <c r="B1058" s="24"/>
    </row>
    <row r="1059" ht="15">
      <c r="B1059" s="24"/>
    </row>
    <row r="1060" ht="15">
      <c r="B1060" s="24"/>
    </row>
    <row r="1061" ht="15">
      <c r="B1061" s="24"/>
    </row>
    <row r="1062" ht="15">
      <c r="B1062" s="24"/>
    </row>
    <row r="1063" ht="15">
      <c r="B1063" s="24"/>
    </row>
    <row r="1064" ht="15">
      <c r="B1064" s="24"/>
    </row>
    <row r="1065" ht="15">
      <c r="B1065" s="24"/>
    </row>
    <row r="1066" ht="15">
      <c r="B1066" s="24"/>
    </row>
    <row r="1067" ht="15">
      <c r="B1067" s="24"/>
    </row>
    <row r="1068" ht="15">
      <c r="B1068" s="24"/>
    </row>
    <row r="1069" ht="15">
      <c r="B1069" s="24"/>
    </row>
    <row r="1070" ht="15">
      <c r="B1070" s="24"/>
    </row>
    <row r="1071" ht="15">
      <c r="B1071" s="24"/>
    </row>
    <row r="1072" ht="15">
      <c r="B1072" s="24"/>
    </row>
    <row r="1073" ht="15">
      <c r="B1073" s="24"/>
    </row>
    <row r="1074" ht="15">
      <c r="B1074" s="24"/>
    </row>
    <row r="1075" ht="15">
      <c r="B1075" s="24"/>
    </row>
    <row r="1076" ht="15">
      <c r="B1076" s="24"/>
    </row>
    <row r="1077" ht="15">
      <c r="B1077" s="24"/>
    </row>
    <row r="1078" ht="15">
      <c r="B1078" s="24"/>
    </row>
    <row r="1079" ht="15">
      <c r="B1079" s="24"/>
    </row>
    <row r="1080" ht="15">
      <c r="B1080" s="24"/>
    </row>
    <row r="1081" ht="15">
      <c r="B1081" s="24"/>
    </row>
    <row r="1082" ht="15">
      <c r="B1082" s="24"/>
    </row>
    <row r="1083" ht="15">
      <c r="B1083" s="24"/>
    </row>
    <row r="1084" ht="15">
      <c r="B1084" s="24"/>
    </row>
    <row r="1085" ht="15">
      <c r="B1085" s="24"/>
    </row>
    <row r="1086" ht="15">
      <c r="B1086" s="24"/>
    </row>
    <row r="1087" ht="15">
      <c r="B1087" s="24"/>
    </row>
    <row r="1088" ht="15">
      <c r="B1088" s="24"/>
    </row>
    <row r="1089" ht="15">
      <c r="B1089" s="24"/>
    </row>
    <row r="1090" ht="15">
      <c r="B1090" s="24"/>
    </row>
    <row r="1091" ht="15">
      <c r="B1091" s="24"/>
    </row>
    <row r="1092" ht="15">
      <c r="B1092" s="24"/>
    </row>
    <row r="1093" ht="15">
      <c r="B1093" s="24"/>
    </row>
    <row r="1094" ht="15">
      <c r="B1094" s="24"/>
    </row>
    <row r="1095" ht="15">
      <c r="B1095" s="24"/>
    </row>
    <row r="1096" ht="15">
      <c r="B1096" s="24"/>
    </row>
    <row r="1097" ht="15">
      <c r="B1097" s="24"/>
    </row>
    <row r="1098" ht="15">
      <c r="B1098" s="24"/>
    </row>
    <row r="1099" ht="15">
      <c r="B1099" s="24"/>
    </row>
    <row r="1100" ht="15">
      <c r="B1100" s="24"/>
    </row>
    <row r="1101" ht="15">
      <c r="B1101" s="24"/>
    </row>
    <row r="1102" ht="15">
      <c r="B1102" s="24"/>
    </row>
    <row r="1103" ht="15">
      <c r="B1103" s="24"/>
    </row>
    <row r="1104" ht="15">
      <c r="B1104" s="24"/>
    </row>
    <row r="1105" ht="15">
      <c r="B1105" s="24"/>
    </row>
    <row r="1106" ht="15">
      <c r="B1106" s="24"/>
    </row>
    <row r="1107" ht="15">
      <c r="B1107" s="24"/>
    </row>
    <row r="1108" ht="15">
      <c r="B1108" s="24"/>
    </row>
    <row r="1109" ht="15">
      <c r="B1109" s="24"/>
    </row>
    <row r="1110" ht="15">
      <c r="B1110" s="24"/>
    </row>
    <row r="1111" ht="15">
      <c r="B1111" s="24"/>
    </row>
    <row r="1112" ht="15">
      <c r="B1112" s="24"/>
    </row>
    <row r="1113" ht="15">
      <c r="B1113" s="24"/>
    </row>
    <row r="1114" ht="15">
      <c r="B1114" s="24"/>
    </row>
    <row r="1115" ht="15">
      <c r="B1115" s="24"/>
    </row>
    <row r="1116" ht="15">
      <c r="B1116" s="24"/>
    </row>
    <row r="1117" ht="15">
      <c r="B1117" s="24"/>
    </row>
    <row r="1118" ht="15">
      <c r="B1118" s="24"/>
    </row>
    <row r="1119" ht="15">
      <c r="B1119" s="24"/>
    </row>
    <row r="1120" ht="15">
      <c r="B1120" s="24"/>
    </row>
    <row r="1121" ht="15">
      <c r="B1121" s="24"/>
    </row>
    <row r="1122" ht="15">
      <c r="B1122" s="24"/>
    </row>
    <row r="1123" ht="15">
      <c r="B1123" s="24"/>
    </row>
    <row r="1124" ht="15">
      <c r="B1124" s="24"/>
    </row>
    <row r="1125" ht="15">
      <c r="B1125" s="24"/>
    </row>
    <row r="1126" ht="15">
      <c r="B1126" s="24"/>
    </row>
    <row r="1127" ht="15">
      <c r="B1127" s="24"/>
    </row>
    <row r="1128" ht="15">
      <c r="B1128" s="24"/>
    </row>
    <row r="1129" ht="15">
      <c r="B1129" s="24"/>
    </row>
    <row r="1130" ht="15">
      <c r="B1130" s="24"/>
    </row>
    <row r="1131" ht="15">
      <c r="B1131" s="24"/>
    </row>
    <row r="1132" ht="15">
      <c r="B1132" s="24"/>
    </row>
    <row r="1133" ht="15">
      <c r="B1133" s="24"/>
    </row>
    <row r="1134" ht="15">
      <c r="B1134" s="24"/>
    </row>
    <row r="1135" ht="15">
      <c r="B1135" s="24"/>
    </row>
    <row r="1136" ht="15">
      <c r="B1136" s="24"/>
    </row>
    <row r="1137" ht="15">
      <c r="B1137" s="24"/>
    </row>
    <row r="1138" ht="15">
      <c r="B1138" s="24"/>
    </row>
    <row r="1139" ht="15">
      <c r="B1139" s="24"/>
    </row>
    <row r="1140" ht="15">
      <c r="B1140" s="24"/>
    </row>
    <row r="1141" ht="15">
      <c r="B1141" s="24"/>
    </row>
    <row r="1142" ht="15">
      <c r="B1142" s="24"/>
    </row>
    <row r="1143" ht="15">
      <c r="B1143" s="24"/>
    </row>
    <row r="1144" ht="15">
      <c r="B1144" s="24"/>
    </row>
    <row r="1145" ht="15">
      <c r="B1145" s="24"/>
    </row>
    <row r="1146" ht="15">
      <c r="B1146" s="24"/>
    </row>
    <row r="1147" ht="15">
      <c r="B1147" s="24"/>
    </row>
    <row r="1148" ht="15">
      <c r="B1148" s="24"/>
    </row>
    <row r="1149" ht="15">
      <c r="B1149" s="24"/>
    </row>
    <row r="1150" ht="15">
      <c r="B1150" s="24"/>
    </row>
    <row r="1151" ht="15">
      <c r="B1151" s="24"/>
    </row>
    <row r="1152" ht="15">
      <c r="B1152" s="24"/>
    </row>
    <row r="1153" ht="15">
      <c r="B1153" s="24"/>
    </row>
    <row r="1154" ht="15">
      <c r="B1154" s="24"/>
    </row>
    <row r="1155" ht="15">
      <c r="B1155" s="24"/>
    </row>
    <row r="1156" ht="15">
      <c r="B1156" s="24"/>
    </row>
    <row r="1157" ht="15">
      <c r="B1157" s="24"/>
    </row>
    <row r="1158" ht="15">
      <c r="B1158" s="24"/>
    </row>
    <row r="1159" ht="15">
      <c r="B1159" s="24"/>
    </row>
    <row r="1160" ht="15">
      <c r="B1160" s="24"/>
    </row>
    <row r="1161" ht="15">
      <c r="B1161" s="24"/>
    </row>
    <row r="1162" ht="15">
      <c r="B1162" s="24"/>
    </row>
    <row r="1163" ht="15">
      <c r="B1163" s="24"/>
    </row>
    <row r="1164" ht="15">
      <c r="B1164" s="24"/>
    </row>
    <row r="1165" ht="15">
      <c r="B1165" s="24"/>
    </row>
    <row r="1166" ht="15">
      <c r="B1166" s="24"/>
    </row>
    <row r="1167" ht="15">
      <c r="B1167" s="24"/>
    </row>
    <row r="1168" ht="15">
      <c r="B1168" s="24"/>
    </row>
    <row r="1169" ht="15">
      <c r="B1169" s="24"/>
    </row>
    <row r="1170" ht="15">
      <c r="B1170" s="24"/>
    </row>
    <row r="1171" ht="15">
      <c r="B1171" s="24"/>
    </row>
    <row r="1172" ht="15">
      <c r="B1172" s="24"/>
    </row>
    <row r="1173" ht="15">
      <c r="B1173" s="24"/>
    </row>
    <row r="1174" ht="15">
      <c r="B1174" s="24"/>
    </row>
    <row r="1175" ht="15">
      <c r="B1175" s="24"/>
    </row>
    <row r="1176" ht="15">
      <c r="B1176" s="24"/>
    </row>
    <row r="1177" ht="15">
      <c r="B1177" s="24"/>
    </row>
    <row r="1178" ht="15">
      <c r="B1178" s="24"/>
    </row>
    <row r="1179" ht="15">
      <c r="B1179" s="24"/>
    </row>
    <row r="1180" ht="15">
      <c r="B1180" s="24"/>
    </row>
    <row r="1181" ht="15">
      <c r="B1181" s="24"/>
    </row>
    <row r="1182" ht="15">
      <c r="B1182" s="24"/>
    </row>
    <row r="1183" ht="15">
      <c r="B1183" s="24"/>
    </row>
    <row r="1184" ht="15">
      <c r="B1184" s="24"/>
    </row>
    <row r="1185" ht="15">
      <c r="B1185" s="24"/>
    </row>
    <row r="1186" ht="15">
      <c r="B1186" s="24"/>
    </row>
    <row r="1187" ht="15">
      <c r="B1187" s="24"/>
    </row>
    <row r="1188" ht="15">
      <c r="B1188" s="24"/>
    </row>
    <row r="1189" ht="15">
      <c r="B1189" s="24"/>
    </row>
    <row r="1190" ht="15">
      <c r="B1190" s="24"/>
    </row>
    <row r="1191" ht="15">
      <c r="B1191" s="24"/>
    </row>
    <row r="1192" ht="15">
      <c r="B1192" s="24"/>
    </row>
    <row r="1193" ht="15">
      <c r="B1193" s="24"/>
    </row>
    <row r="1194" ht="15">
      <c r="B1194" s="24"/>
    </row>
    <row r="1195" ht="15">
      <c r="B1195" s="24"/>
    </row>
    <row r="1196" ht="15">
      <c r="B1196" s="24"/>
    </row>
    <row r="1197" ht="15">
      <c r="B1197" s="24"/>
    </row>
    <row r="1198" ht="15">
      <c r="B1198" s="24"/>
    </row>
    <row r="1199" ht="15">
      <c r="B1199" s="24"/>
    </row>
    <row r="1200" ht="15">
      <c r="B1200" s="24"/>
    </row>
    <row r="1201" ht="15">
      <c r="B1201" s="24"/>
    </row>
    <row r="1202" ht="15">
      <c r="B1202" s="24"/>
    </row>
    <row r="1203" ht="15">
      <c r="B1203" s="24"/>
    </row>
    <row r="1204" ht="15">
      <c r="B1204" s="24"/>
    </row>
    <row r="1205" ht="15">
      <c r="B1205" s="24"/>
    </row>
    <row r="1206" ht="15">
      <c r="B1206" s="24"/>
    </row>
    <row r="1207" ht="15">
      <c r="B1207" s="24"/>
    </row>
    <row r="1208" ht="15">
      <c r="B1208" s="24"/>
    </row>
    <row r="1209" ht="15">
      <c r="B1209" s="24"/>
    </row>
    <row r="1210" ht="15">
      <c r="B1210" s="24"/>
    </row>
    <row r="1211" ht="15">
      <c r="B1211" s="24"/>
    </row>
    <row r="1212" ht="15">
      <c r="B1212" s="24"/>
    </row>
    <row r="1213" ht="15">
      <c r="B1213" s="24"/>
    </row>
    <row r="1214" ht="15">
      <c r="B1214" s="24"/>
    </row>
    <row r="1215" ht="15">
      <c r="B1215" s="24"/>
    </row>
    <row r="1216" ht="15">
      <c r="B1216" s="24"/>
    </row>
    <row r="1217" ht="15">
      <c r="B1217" s="24"/>
    </row>
    <row r="1218" ht="15">
      <c r="B1218" s="24"/>
    </row>
    <row r="1219" ht="15">
      <c r="B1219" s="24"/>
    </row>
    <row r="1220" ht="15">
      <c r="B1220" s="24"/>
    </row>
    <row r="1221" ht="15">
      <c r="B1221" s="24"/>
    </row>
    <row r="1222" ht="15">
      <c r="B1222" s="24"/>
    </row>
    <row r="1223" ht="15">
      <c r="B1223" s="24"/>
    </row>
    <row r="1224" ht="15">
      <c r="B1224" s="24"/>
    </row>
    <row r="1225" ht="15">
      <c r="B1225" s="24"/>
    </row>
    <row r="1226" ht="15">
      <c r="B1226" s="24"/>
    </row>
    <row r="1227" ht="15">
      <c r="B1227" s="24"/>
    </row>
    <row r="1228" ht="15">
      <c r="B1228" s="24"/>
    </row>
    <row r="1229" ht="15">
      <c r="B1229" s="24"/>
    </row>
    <row r="1230" ht="15">
      <c r="B1230" s="24"/>
    </row>
    <row r="1231" ht="15">
      <c r="B1231" s="24"/>
    </row>
    <row r="1232" ht="15">
      <c r="B1232" s="24"/>
    </row>
    <row r="1233" ht="15">
      <c r="B1233" s="24"/>
    </row>
    <row r="1234" ht="15">
      <c r="B1234" s="24"/>
    </row>
    <row r="1235" ht="15">
      <c r="B1235" s="24"/>
    </row>
    <row r="1236" ht="15">
      <c r="B1236" s="24"/>
    </row>
    <row r="1237" ht="15">
      <c r="B1237" s="24"/>
    </row>
    <row r="1238" ht="15">
      <c r="B1238" s="24"/>
    </row>
    <row r="1239" ht="15">
      <c r="B1239" s="24"/>
    </row>
    <row r="1240" ht="15">
      <c r="B1240" s="24"/>
    </row>
    <row r="1241" ht="15">
      <c r="B1241" s="24"/>
    </row>
    <row r="1242" ht="15">
      <c r="B1242" s="24"/>
    </row>
    <row r="1243" ht="15">
      <c r="B1243" s="24"/>
    </row>
    <row r="1244" ht="15">
      <c r="B1244" s="24"/>
    </row>
    <row r="1245" ht="15">
      <c r="B1245" s="24"/>
    </row>
    <row r="1246" ht="15">
      <c r="B1246" s="24"/>
    </row>
    <row r="1247" ht="15">
      <c r="B1247" s="24"/>
    </row>
    <row r="1248" ht="15">
      <c r="B1248" s="24"/>
    </row>
    <row r="1249" ht="15">
      <c r="B1249" s="24"/>
    </row>
    <row r="1250" ht="15">
      <c r="B1250" s="24"/>
    </row>
    <row r="1251" ht="15">
      <c r="B1251" s="24"/>
    </row>
    <row r="1252" ht="15">
      <c r="B1252" s="24"/>
    </row>
    <row r="1253" ht="15">
      <c r="B1253" s="24"/>
    </row>
    <row r="1254" ht="15">
      <c r="B1254" s="24"/>
    </row>
    <row r="1255" ht="15">
      <c r="B1255" s="24"/>
    </row>
    <row r="1256" ht="15">
      <c r="B1256" s="24"/>
    </row>
    <row r="1257" ht="15">
      <c r="B1257" s="24"/>
    </row>
    <row r="1258" ht="15">
      <c r="B1258" s="24"/>
    </row>
    <row r="1259" ht="15">
      <c r="B1259" s="24"/>
    </row>
    <row r="1260" ht="15">
      <c r="B1260" s="24"/>
    </row>
    <row r="1261" ht="15">
      <c r="B1261" s="24"/>
    </row>
    <row r="1262" ht="15">
      <c r="B1262" s="24"/>
    </row>
    <row r="1263" ht="15">
      <c r="B1263" s="24"/>
    </row>
    <row r="1264" ht="15">
      <c r="B1264" s="24"/>
    </row>
    <row r="1265" ht="15">
      <c r="B1265" s="24"/>
    </row>
    <row r="1266" ht="15">
      <c r="B1266" s="24"/>
    </row>
    <row r="1267" ht="15">
      <c r="B1267" s="24"/>
    </row>
    <row r="1268" ht="15">
      <c r="B1268" s="24"/>
    </row>
    <row r="1269" ht="15">
      <c r="B1269" s="24"/>
    </row>
    <row r="1270" ht="15">
      <c r="B1270" s="24"/>
    </row>
    <row r="1271" ht="15">
      <c r="B1271" s="24"/>
    </row>
    <row r="1272" ht="15">
      <c r="B1272" s="24"/>
    </row>
    <row r="1273" ht="15">
      <c r="B1273" s="24"/>
    </row>
    <row r="1274" ht="15">
      <c r="B1274" s="24"/>
    </row>
    <row r="1275" ht="15">
      <c r="B1275" s="24"/>
    </row>
    <row r="1276" ht="15">
      <c r="B1276" s="24"/>
    </row>
    <row r="1277" ht="15">
      <c r="B1277" s="24"/>
    </row>
    <row r="1278" ht="15">
      <c r="B1278" s="24"/>
    </row>
    <row r="1279" ht="15">
      <c r="B1279" s="24"/>
    </row>
    <row r="1280" ht="15">
      <c r="B1280" s="24"/>
    </row>
    <row r="1281" ht="15">
      <c r="B1281" s="24"/>
    </row>
    <row r="1282" ht="15">
      <c r="B1282" s="24"/>
    </row>
    <row r="1283" ht="15">
      <c r="B1283" s="24"/>
    </row>
    <row r="1284" ht="15">
      <c r="B1284" s="24"/>
    </row>
    <row r="1285" ht="15">
      <c r="B1285" s="24"/>
    </row>
    <row r="1286" ht="15">
      <c r="B1286" s="24"/>
    </row>
    <row r="1287" ht="15">
      <c r="B1287" s="24"/>
    </row>
    <row r="1288" ht="15">
      <c r="B1288" s="24"/>
    </row>
    <row r="1289" ht="15">
      <c r="B1289" s="24"/>
    </row>
    <row r="1290" ht="15">
      <c r="B1290" s="24"/>
    </row>
    <row r="1291" ht="15">
      <c r="B1291" s="24"/>
    </row>
    <row r="1292" ht="15">
      <c r="B1292" s="24"/>
    </row>
    <row r="1293" ht="15">
      <c r="B1293" s="24"/>
    </row>
    <row r="1294" ht="15">
      <c r="B1294" s="24"/>
    </row>
    <row r="1295" ht="15">
      <c r="B1295" s="24"/>
    </row>
    <row r="1296" ht="15">
      <c r="B1296" s="24"/>
    </row>
    <row r="1297" ht="15">
      <c r="B1297" s="24"/>
    </row>
    <row r="1298" ht="15">
      <c r="B1298" s="24"/>
    </row>
    <row r="1299" ht="15">
      <c r="B1299" s="24"/>
    </row>
    <row r="1300" ht="15">
      <c r="B1300" s="24"/>
    </row>
    <row r="1301" ht="15">
      <c r="B1301" s="24"/>
    </row>
    <row r="1302" ht="15">
      <c r="B1302" s="24"/>
    </row>
    <row r="1303" ht="15">
      <c r="B1303" s="24"/>
    </row>
    <row r="1304" ht="15">
      <c r="B1304" s="24"/>
    </row>
    <row r="1305" ht="15">
      <c r="B1305" s="24"/>
    </row>
    <row r="1306" ht="15">
      <c r="B1306" s="24"/>
    </row>
    <row r="1307" ht="15">
      <c r="B1307" s="24"/>
    </row>
    <row r="1308" ht="15">
      <c r="B1308" s="24"/>
    </row>
    <row r="1309" ht="15">
      <c r="B1309" s="24"/>
    </row>
    <row r="1310" ht="15">
      <c r="B1310" s="24"/>
    </row>
    <row r="1311" ht="15">
      <c r="B1311" s="24"/>
    </row>
    <row r="1312" ht="15">
      <c r="B1312" s="24"/>
    </row>
    <row r="1313" ht="15">
      <c r="B1313" s="24"/>
    </row>
    <row r="1314" ht="15">
      <c r="B1314" s="24"/>
    </row>
    <row r="1315" ht="15">
      <c r="B1315" s="24"/>
    </row>
    <row r="1316" ht="15">
      <c r="B1316" s="24"/>
    </row>
    <row r="1317" ht="15">
      <c r="B1317" s="24"/>
    </row>
    <row r="1318" ht="15">
      <c r="B1318" s="24"/>
    </row>
    <row r="1319" ht="15">
      <c r="B1319" s="24"/>
    </row>
    <row r="1320" ht="15">
      <c r="B1320" s="24"/>
    </row>
    <row r="1321" ht="15">
      <c r="B1321" s="24"/>
    </row>
    <row r="1322" ht="15">
      <c r="B1322" s="24"/>
    </row>
    <row r="1323" ht="15">
      <c r="B1323" s="24"/>
    </row>
    <row r="1324" ht="15">
      <c r="B1324" s="24"/>
    </row>
    <row r="1325" ht="15">
      <c r="B1325" s="24"/>
    </row>
    <row r="1326" ht="15">
      <c r="B1326" s="24"/>
    </row>
    <row r="1327" ht="15">
      <c r="B1327" s="24"/>
    </row>
    <row r="1328" ht="15">
      <c r="B1328" s="24"/>
    </row>
    <row r="1329" ht="15">
      <c r="B1329" s="24"/>
    </row>
    <row r="1330" ht="15">
      <c r="B1330" s="24"/>
    </row>
    <row r="1331" ht="15">
      <c r="B1331" s="24"/>
    </row>
    <row r="1332" ht="15">
      <c r="B1332" s="24"/>
    </row>
    <row r="1333" ht="15">
      <c r="B1333" s="24"/>
    </row>
    <row r="1334" ht="15">
      <c r="B1334" s="24"/>
    </row>
    <row r="1335" ht="15">
      <c r="B1335" s="24"/>
    </row>
    <row r="1336" ht="15">
      <c r="B1336" s="24"/>
    </row>
    <row r="1337" ht="15">
      <c r="B1337" s="24"/>
    </row>
    <row r="1338" ht="15">
      <c r="B1338" s="24"/>
    </row>
    <row r="1339" ht="15">
      <c r="B1339" s="24"/>
    </row>
    <row r="1340" ht="15">
      <c r="B1340" s="24"/>
    </row>
    <row r="1341" ht="15">
      <c r="B1341" s="24"/>
    </row>
    <row r="1342" ht="15">
      <c r="B1342" s="24"/>
    </row>
    <row r="1343" ht="15">
      <c r="B1343" s="24"/>
    </row>
    <row r="1344" ht="15">
      <c r="B1344" s="24"/>
    </row>
    <row r="1345" ht="15">
      <c r="B1345" s="24"/>
    </row>
    <row r="1346" ht="15">
      <c r="B1346" s="24"/>
    </row>
    <row r="1347" ht="15">
      <c r="B1347" s="24"/>
    </row>
    <row r="1348" ht="15">
      <c r="B1348" s="24"/>
    </row>
    <row r="1349" ht="15">
      <c r="B1349" s="24"/>
    </row>
    <row r="1350" ht="15">
      <c r="B1350" s="24"/>
    </row>
    <row r="1351" ht="15">
      <c r="B1351" s="24"/>
    </row>
    <row r="1352" ht="15">
      <c r="B1352" s="24"/>
    </row>
    <row r="1353" ht="15">
      <c r="B1353" s="24"/>
    </row>
    <row r="1354" ht="15">
      <c r="B1354" s="24"/>
    </row>
    <row r="1355" ht="15">
      <c r="B1355" s="24"/>
    </row>
    <row r="1356" ht="15">
      <c r="B1356" s="24"/>
    </row>
    <row r="1357" ht="15">
      <c r="B1357" s="24"/>
    </row>
    <row r="1358" ht="15">
      <c r="B1358" s="24"/>
    </row>
    <row r="1359" ht="15">
      <c r="B1359" s="24"/>
    </row>
    <row r="1360" ht="15">
      <c r="B1360" s="24"/>
    </row>
    <row r="1361" ht="15">
      <c r="B1361" s="24"/>
    </row>
    <row r="1362" ht="15">
      <c r="B1362" s="24"/>
    </row>
    <row r="1363" ht="15">
      <c r="B1363" s="24"/>
    </row>
    <row r="1364" ht="15">
      <c r="B1364" s="24"/>
    </row>
    <row r="1365" ht="15">
      <c r="B1365" s="24"/>
    </row>
    <row r="1366" ht="15">
      <c r="B1366" s="24"/>
    </row>
    <row r="1367" ht="15">
      <c r="B1367" s="24"/>
    </row>
    <row r="1368" ht="15">
      <c r="B1368" s="24"/>
    </row>
    <row r="1369" ht="15">
      <c r="B1369" s="24"/>
    </row>
    <row r="1370" ht="15">
      <c r="B1370" s="24"/>
    </row>
    <row r="1371" ht="15">
      <c r="B1371" s="24"/>
    </row>
    <row r="1372" ht="15">
      <c r="B1372" s="24"/>
    </row>
    <row r="1373" ht="15">
      <c r="B1373" s="24"/>
    </row>
    <row r="1374" ht="15">
      <c r="B1374" s="24"/>
    </row>
    <row r="1375" ht="15">
      <c r="B1375" s="24"/>
    </row>
    <row r="1376" ht="15">
      <c r="B1376" s="24"/>
    </row>
    <row r="1377" ht="15">
      <c r="B1377" s="24"/>
    </row>
    <row r="1378" ht="15">
      <c r="B1378" s="24"/>
    </row>
    <row r="1379" ht="15">
      <c r="B1379" s="24"/>
    </row>
    <row r="1380" ht="15">
      <c r="B1380" s="24"/>
    </row>
    <row r="1381" ht="15">
      <c r="B1381" s="24"/>
    </row>
    <row r="1382" ht="15">
      <c r="B1382" s="24"/>
    </row>
    <row r="1383" ht="15">
      <c r="B1383" s="24"/>
    </row>
    <row r="1384" ht="15">
      <c r="B1384" s="24"/>
    </row>
    <row r="1385" ht="15">
      <c r="B1385" s="24"/>
    </row>
    <row r="1386" ht="15">
      <c r="B1386" s="24"/>
    </row>
    <row r="1387" ht="15">
      <c r="B1387" s="24"/>
    </row>
    <row r="1388" ht="15">
      <c r="B1388" s="24"/>
    </row>
    <row r="1389" ht="15">
      <c r="B1389" s="24"/>
    </row>
    <row r="1390" ht="15">
      <c r="B1390" s="24"/>
    </row>
    <row r="1391" ht="15">
      <c r="B1391" s="24"/>
    </row>
    <row r="1392" ht="15">
      <c r="B1392" s="24"/>
    </row>
    <row r="1393" ht="15">
      <c r="B1393" s="24"/>
    </row>
    <row r="1394" ht="15">
      <c r="B1394" s="24"/>
    </row>
    <row r="1395" ht="15">
      <c r="B1395" s="24"/>
    </row>
    <row r="1396" ht="15">
      <c r="B1396" s="24"/>
    </row>
    <row r="1397" ht="15">
      <c r="B1397" s="24"/>
    </row>
    <row r="1398" ht="15">
      <c r="B1398" s="24"/>
    </row>
    <row r="1399" ht="15">
      <c r="B1399" s="24"/>
    </row>
    <row r="1400" ht="15">
      <c r="B1400" s="24"/>
    </row>
    <row r="1401" ht="15">
      <c r="B1401" s="24"/>
    </row>
    <row r="1402" ht="15">
      <c r="B1402" s="24"/>
    </row>
    <row r="1403" ht="15">
      <c r="B1403" s="24"/>
    </row>
    <row r="1404" ht="15">
      <c r="B1404" s="24"/>
    </row>
    <row r="1405" ht="15">
      <c r="B1405" s="24"/>
    </row>
    <row r="1406" ht="15">
      <c r="B1406" s="24"/>
    </row>
    <row r="1407" ht="15">
      <c r="B1407" s="24"/>
    </row>
    <row r="1408" ht="15">
      <c r="B1408" s="24"/>
    </row>
    <row r="1409" ht="15">
      <c r="B1409" s="24"/>
    </row>
    <row r="1410" ht="15">
      <c r="B1410" s="24"/>
    </row>
    <row r="1411" ht="15">
      <c r="B1411" s="24"/>
    </row>
    <row r="1412" ht="15">
      <c r="B1412" s="24"/>
    </row>
    <row r="1413" ht="15">
      <c r="B1413" s="24"/>
    </row>
    <row r="1414" ht="15">
      <c r="B1414" s="24"/>
    </row>
    <row r="1415" ht="15">
      <c r="B1415" s="24"/>
    </row>
    <row r="1416" ht="15">
      <c r="B1416" s="24"/>
    </row>
    <row r="1417" ht="15">
      <c r="B1417" s="24"/>
    </row>
    <row r="1418" ht="15">
      <c r="B1418" s="24"/>
    </row>
    <row r="1419" ht="15">
      <c r="B1419" s="24"/>
    </row>
    <row r="1420" ht="15">
      <c r="B1420" s="24"/>
    </row>
    <row r="1421" ht="15">
      <c r="B1421" s="24"/>
    </row>
    <row r="1422" ht="15">
      <c r="B1422" s="24"/>
    </row>
    <row r="1423" ht="15">
      <c r="B1423" s="24"/>
    </row>
    <row r="1424" ht="15">
      <c r="B1424" s="24"/>
    </row>
    <row r="1425" ht="15">
      <c r="B1425" s="24"/>
    </row>
    <row r="1426" ht="15">
      <c r="B1426" s="24"/>
    </row>
    <row r="1427" ht="15">
      <c r="B1427" s="24"/>
    </row>
    <row r="1428" ht="15">
      <c r="B1428" s="24"/>
    </row>
    <row r="1429" ht="15">
      <c r="B1429" s="24"/>
    </row>
    <row r="1430" ht="15">
      <c r="B1430" s="24"/>
    </row>
    <row r="1431" ht="15">
      <c r="B1431" s="24"/>
    </row>
    <row r="1432" ht="15">
      <c r="B1432" s="24"/>
    </row>
    <row r="1433" ht="15">
      <c r="B1433" s="24"/>
    </row>
    <row r="1434" ht="15">
      <c r="B1434" s="24"/>
    </row>
    <row r="1435" ht="15">
      <c r="B1435" s="24"/>
    </row>
    <row r="1436" ht="15">
      <c r="B1436" s="24"/>
    </row>
    <row r="1437" ht="15">
      <c r="B1437" s="24"/>
    </row>
    <row r="1438" ht="15">
      <c r="B1438" s="24"/>
    </row>
    <row r="1439" ht="15">
      <c r="B1439" s="24"/>
    </row>
    <row r="1440" ht="15">
      <c r="B1440" s="24"/>
    </row>
    <row r="1441" ht="15">
      <c r="B1441" s="24"/>
    </row>
    <row r="1442" ht="15">
      <c r="B1442" s="24"/>
    </row>
    <row r="1443" ht="15">
      <c r="B1443" s="24"/>
    </row>
    <row r="1444" ht="15">
      <c r="B1444" s="24"/>
    </row>
    <row r="1445" ht="15">
      <c r="B1445" s="24"/>
    </row>
    <row r="1446" ht="15">
      <c r="B1446" s="24"/>
    </row>
    <row r="1447" ht="15">
      <c r="B1447" s="24"/>
    </row>
    <row r="1448" ht="15">
      <c r="B1448" s="24"/>
    </row>
    <row r="1449" ht="15">
      <c r="B1449" s="24"/>
    </row>
    <row r="1450" ht="15">
      <c r="B1450" s="24"/>
    </row>
    <row r="1451" ht="15">
      <c r="B1451" s="24"/>
    </row>
    <row r="1452" ht="15">
      <c r="B1452" s="24"/>
    </row>
    <row r="1453" ht="15">
      <c r="B1453" s="24"/>
    </row>
    <row r="1454" ht="15">
      <c r="B1454" s="24"/>
    </row>
    <row r="1455" ht="15">
      <c r="B1455" s="24"/>
    </row>
    <row r="1456" ht="15">
      <c r="B1456" s="24"/>
    </row>
    <row r="1457" ht="15">
      <c r="B1457" s="24"/>
    </row>
    <row r="1458" ht="15">
      <c r="B1458" s="24"/>
    </row>
    <row r="1459" ht="15">
      <c r="B1459" s="24"/>
    </row>
    <row r="1460" ht="15">
      <c r="B1460" s="24"/>
    </row>
    <row r="1461" ht="15">
      <c r="B1461" s="24"/>
    </row>
    <row r="1462" ht="15">
      <c r="B1462" s="24"/>
    </row>
    <row r="1463" ht="15">
      <c r="B1463" s="24"/>
    </row>
    <row r="1464" ht="15">
      <c r="B1464" s="24"/>
    </row>
    <row r="1465" ht="15">
      <c r="B1465" s="24"/>
    </row>
    <row r="1466" ht="15">
      <c r="B1466" s="24"/>
    </row>
    <row r="1467" ht="15">
      <c r="B1467" s="24"/>
    </row>
    <row r="1468" ht="15">
      <c r="B1468" s="24"/>
    </row>
    <row r="1469" ht="15">
      <c r="B1469" s="24"/>
    </row>
    <row r="1470" ht="15">
      <c r="B1470" s="24"/>
    </row>
    <row r="1471" ht="15">
      <c r="B1471" s="24"/>
    </row>
    <row r="1472" ht="15">
      <c r="B1472" s="24"/>
    </row>
    <row r="1473" ht="15">
      <c r="B1473" s="24"/>
    </row>
    <row r="1474" ht="15">
      <c r="B1474" s="24"/>
    </row>
    <row r="1475" ht="15">
      <c r="B1475" s="24"/>
    </row>
    <row r="1476" ht="15">
      <c r="B1476" s="24"/>
    </row>
    <row r="1477" ht="15">
      <c r="B1477" s="24"/>
    </row>
  </sheetData>
  <sheetProtection/>
  <mergeCells count="7">
    <mergeCell ref="C4:E4"/>
    <mergeCell ref="A7:A8"/>
    <mergeCell ref="B7:B8"/>
    <mergeCell ref="C7:C8"/>
    <mergeCell ref="D7:D8"/>
    <mergeCell ref="E7:E8"/>
    <mergeCell ref="A5:E5"/>
  </mergeCells>
  <printOptions/>
  <pageMargins left="0.5118110236220472" right="0.31496062992125984" top="0.35433070866141736" bottom="0.35433070866141736" header="0" footer="0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zoomScalePageLayoutView="0" workbookViewId="0" topLeftCell="A237">
      <selection activeCell="D242" sqref="D242:F246"/>
    </sheetView>
  </sheetViews>
  <sheetFormatPr defaultColWidth="9.00390625" defaultRowHeight="15.75"/>
  <cols>
    <col min="1" max="1" width="50.50390625" style="133" customWidth="1"/>
    <col min="2" max="2" width="6.75390625" style="135" customWidth="1"/>
    <col min="3" max="3" width="7.25390625" style="195" customWidth="1"/>
    <col min="4" max="4" width="14.75390625" style="135" customWidth="1"/>
    <col min="5" max="5" width="10.875" style="135" customWidth="1"/>
    <col min="6" max="6" width="14.75390625" style="135" customWidth="1"/>
    <col min="7" max="7" width="14.375" style="135" customWidth="1"/>
    <col min="8" max="8" width="15.75390625" style="135" customWidth="1"/>
    <col min="9" max="9" width="14.50390625" style="135" customWidth="1"/>
    <col min="10" max="10" width="9.00390625" style="135" customWidth="1"/>
    <col min="11" max="11" width="12.125" style="135" bestFit="1" customWidth="1"/>
    <col min="12" max="16384" width="9.00390625" style="135" customWidth="1"/>
  </cols>
  <sheetData>
    <row r="1" spans="2:9" ht="51.75" customHeight="1">
      <c r="B1" s="134"/>
      <c r="C1" s="134"/>
      <c r="F1" s="239" t="s">
        <v>494</v>
      </c>
      <c r="G1" s="239"/>
      <c r="H1" s="239"/>
      <c r="I1" s="136"/>
    </row>
    <row r="2" spans="1:8" ht="18" customHeight="1">
      <c r="A2" s="241" t="s">
        <v>214</v>
      </c>
      <c r="B2" s="241"/>
      <c r="C2" s="241"/>
      <c r="D2" s="241"/>
      <c r="E2" s="241"/>
      <c r="F2" s="241"/>
      <c r="G2" s="241"/>
      <c r="H2" s="241"/>
    </row>
    <row r="3" spans="1:8" ht="18" customHeight="1">
      <c r="A3" s="137"/>
      <c r="B3" s="137"/>
      <c r="C3" s="137"/>
      <c r="D3" s="137"/>
      <c r="E3" s="137"/>
      <c r="F3" s="137"/>
      <c r="G3" s="137"/>
      <c r="H3" s="137"/>
    </row>
    <row r="4" spans="2:8" ht="18" customHeight="1">
      <c r="B4" s="133"/>
      <c r="C4" s="138"/>
      <c r="D4" s="133"/>
      <c r="E4" s="133"/>
      <c r="F4" s="117"/>
      <c r="G4" s="137"/>
      <c r="H4" s="117" t="s">
        <v>157</v>
      </c>
    </row>
    <row r="5" spans="1:8" ht="66.75" customHeight="1">
      <c r="A5" s="139" t="s">
        <v>1</v>
      </c>
      <c r="B5" s="129" t="s">
        <v>215</v>
      </c>
      <c r="C5" s="139" t="s">
        <v>216</v>
      </c>
      <c r="D5" s="139" t="s">
        <v>217</v>
      </c>
      <c r="E5" s="129" t="s">
        <v>218</v>
      </c>
      <c r="F5" s="129" t="s">
        <v>219</v>
      </c>
      <c r="G5" s="140" t="s">
        <v>220</v>
      </c>
      <c r="H5" s="129" t="s">
        <v>221</v>
      </c>
    </row>
    <row r="6" spans="1:8" s="144" customFormat="1" ht="18" customHeight="1">
      <c r="A6" s="141">
        <v>1</v>
      </c>
      <c r="B6" s="142">
        <v>2</v>
      </c>
      <c r="C6" s="142">
        <v>3</v>
      </c>
      <c r="D6" s="142">
        <v>4</v>
      </c>
      <c r="E6" s="142">
        <v>5</v>
      </c>
      <c r="F6" s="142">
        <v>6</v>
      </c>
      <c r="G6" s="143">
        <v>7</v>
      </c>
      <c r="H6" s="143">
        <v>8</v>
      </c>
    </row>
    <row r="7" spans="1:11" ht="18" customHeight="1">
      <c r="A7" s="145" t="s">
        <v>222</v>
      </c>
      <c r="B7" s="146"/>
      <c r="C7" s="146"/>
      <c r="D7" s="146"/>
      <c r="E7" s="146"/>
      <c r="F7" s="147">
        <f>F8+F226+F252</f>
        <v>91828744.99000001</v>
      </c>
      <c r="G7" s="147">
        <f>G8+G226+G252</f>
        <v>-12194277.52</v>
      </c>
      <c r="H7" s="147">
        <f>H8+H226+H252</f>
        <v>79634467.47000001</v>
      </c>
      <c r="I7" s="148"/>
      <c r="K7" s="148"/>
    </row>
    <row r="8" spans="1:11" ht="18" customHeight="1">
      <c r="A8" s="149" t="s">
        <v>223</v>
      </c>
      <c r="B8" s="150" t="s">
        <v>224</v>
      </c>
      <c r="C8" s="150"/>
      <c r="D8" s="150"/>
      <c r="E8" s="150"/>
      <c r="F8" s="147">
        <f>F9+F59+F68+F87+F120+F179+F205+F216+F158+F165</f>
        <v>73999652.02000001</v>
      </c>
      <c r="G8" s="147">
        <f>G9+G59+G68+G87+G120+G179+G205+G216+G158+G165</f>
        <v>-10698031.73</v>
      </c>
      <c r="H8" s="147">
        <f>H9+H59+H68+H87+H120+H179+H205+H216+H158+H165</f>
        <v>63301620.29000001</v>
      </c>
      <c r="I8" s="148"/>
      <c r="K8" s="148"/>
    </row>
    <row r="9" spans="1:11" ht="18" customHeight="1">
      <c r="A9" s="151" t="s">
        <v>225</v>
      </c>
      <c r="B9" s="152" t="s">
        <v>224</v>
      </c>
      <c r="C9" s="152" t="s">
        <v>226</v>
      </c>
      <c r="D9" s="150"/>
      <c r="E9" s="150"/>
      <c r="F9" s="147">
        <f>F10+F17+F31+F37+F27</f>
        <v>20995667.45</v>
      </c>
      <c r="G9" s="147">
        <f>G10+G17+G31+G37+G27</f>
        <v>-2274071.56</v>
      </c>
      <c r="H9" s="147">
        <f>H10+H17+H31+H37+H27</f>
        <v>18721595.89</v>
      </c>
      <c r="I9" s="148"/>
      <c r="K9" s="148"/>
    </row>
    <row r="10" spans="1:10" ht="63">
      <c r="A10" s="153" t="s">
        <v>227</v>
      </c>
      <c r="B10" s="150" t="s">
        <v>224</v>
      </c>
      <c r="C10" s="150" t="s">
        <v>228</v>
      </c>
      <c r="D10" s="150"/>
      <c r="E10" s="150"/>
      <c r="F10" s="154">
        <f aca="true" t="shared" si="0" ref="F10:H11">F11</f>
        <v>141704</v>
      </c>
      <c r="G10" s="154">
        <f t="shared" si="0"/>
        <v>-53577.2</v>
      </c>
      <c r="H10" s="154">
        <f t="shared" si="0"/>
        <v>88126.79999999999</v>
      </c>
      <c r="I10" s="148"/>
      <c r="J10" s="148"/>
    </row>
    <row r="11" spans="1:9" ht="31.5">
      <c r="A11" s="153" t="s">
        <v>229</v>
      </c>
      <c r="B11" s="150" t="s">
        <v>224</v>
      </c>
      <c r="C11" s="150" t="s">
        <v>228</v>
      </c>
      <c r="D11" s="155" t="s">
        <v>230</v>
      </c>
      <c r="E11" s="150"/>
      <c r="F11" s="154">
        <f t="shared" si="0"/>
        <v>141704</v>
      </c>
      <c r="G11" s="154">
        <f t="shared" si="0"/>
        <v>-53577.2</v>
      </c>
      <c r="H11" s="154">
        <f t="shared" si="0"/>
        <v>88126.79999999999</v>
      </c>
      <c r="I11" s="148"/>
    </row>
    <row r="12" spans="1:12" ht="15.75">
      <c r="A12" s="149" t="s">
        <v>231</v>
      </c>
      <c r="B12" s="150" t="s">
        <v>224</v>
      </c>
      <c r="C12" s="150" t="s">
        <v>228</v>
      </c>
      <c r="D12" s="155" t="s">
        <v>232</v>
      </c>
      <c r="E12" s="150"/>
      <c r="F12" s="154">
        <f>F15+F13</f>
        <v>141704</v>
      </c>
      <c r="G12" s="154">
        <f>G15+G13</f>
        <v>-53577.2</v>
      </c>
      <c r="H12" s="154">
        <f>H15+H13</f>
        <v>88126.79999999999</v>
      </c>
      <c r="I12" s="148"/>
      <c r="J12" s="156"/>
      <c r="K12" s="116"/>
      <c r="L12" s="116"/>
    </row>
    <row r="13" spans="1:12" ht="51">
      <c r="A13" s="157" t="s">
        <v>233</v>
      </c>
      <c r="B13" s="158" t="s">
        <v>224</v>
      </c>
      <c r="C13" s="158" t="s">
        <v>228</v>
      </c>
      <c r="D13" s="158" t="s">
        <v>232</v>
      </c>
      <c r="E13" s="158" t="s">
        <v>234</v>
      </c>
      <c r="F13" s="154">
        <f>F14</f>
        <v>94366.66</v>
      </c>
      <c r="G13" s="154">
        <f>G14</f>
        <v>-13642.66</v>
      </c>
      <c r="H13" s="154">
        <f>H14</f>
        <v>80724</v>
      </c>
      <c r="I13" s="148"/>
      <c r="J13" s="156"/>
      <c r="K13" s="116"/>
      <c r="L13" s="116"/>
    </row>
    <row r="14" spans="1:12" ht="25.5">
      <c r="A14" s="157" t="s">
        <v>235</v>
      </c>
      <c r="B14" s="158" t="s">
        <v>224</v>
      </c>
      <c r="C14" s="158" t="s">
        <v>228</v>
      </c>
      <c r="D14" s="158" t="s">
        <v>232</v>
      </c>
      <c r="E14" s="158" t="s">
        <v>236</v>
      </c>
      <c r="F14" s="159">
        <f>78000+16366.66</f>
        <v>94366.66</v>
      </c>
      <c r="G14" s="159">
        <v>-13642.66</v>
      </c>
      <c r="H14" s="159">
        <f>F14+G14</f>
        <v>80724</v>
      </c>
      <c r="I14" s="148"/>
      <c r="J14" s="156"/>
      <c r="K14" s="116"/>
      <c r="L14" s="116"/>
    </row>
    <row r="15" spans="1:8" ht="31.5">
      <c r="A15" s="153" t="s">
        <v>237</v>
      </c>
      <c r="B15" s="155" t="s">
        <v>224</v>
      </c>
      <c r="C15" s="155" t="s">
        <v>228</v>
      </c>
      <c r="D15" s="155" t="s">
        <v>232</v>
      </c>
      <c r="E15" s="155" t="s">
        <v>238</v>
      </c>
      <c r="F15" s="154">
        <f>F16</f>
        <v>47337.34</v>
      </c>
      <c r="G15" s="154">
        <f>G16</f>
        <v>-39934.54</v>
      </c>
      <c r="H15" s="154">
        <f>H16</f>
        <v>7402.799999999996</v>
      </c>
    </row>
    <row r="16" spans="1:11" s="161" customFormat="1" ht="31.5">
      <c r="A16" s="153" t="s">
        <v>239</v>
      </c>
      <c r="B16" s="155" t="s">
        <v>224</v>
      </c>
      <c r="C16" s="155" t="s">
        <v>228</v>
      </c>
      <c r="D16" s="155" t="s">
        <v>232</v>
      </c>
      <c r="E16" s="155" t="s">
        <v>240</v>
      </c>
      <c r="F16" s="154">
        <v>47337.34</v>
      </c>
      <c r="G16" s="154">
        <v>-39934.54</v>
      </c>
      <c r="H16" s="154">
        <f>F16+G16</f>
        <v>7402.799999999996</v>
      </c>
      <c r="I16" s="160"/>
      <c r="K16" s="160"/>
    </row>
    <row r="17" spans="1:8" s="161" customFormat="1" ht="63">
      <c r="A17" s="149" t="s">
        <v>241</v>
      </c>
      <c r="B17" s="150" t="s">
        <v>224</v>
      </c>
      <c r="C17" s="150" t="s">
        <v>242</v>
      </c>
      <c r="D17" s="162"/>
      <c r="E17" s="150"/>
      <c r="F17" s="154">
        <f>F18</f>
        <v>13861579</v>
      </c>
      <c r="G17" s="154">
        <f>G18</f>
        <v>-371877.04000000004</v>
      </c>
      <c r="H17" s="154">
        <f>H18</f>
        <v>13489701.96</v>
      </c>
    </row>
    <row r="18" spans="1:8" s="163" customFormat="1" ht="31.5">
      <c r="A18" s="153" t="s">
        <v>243</v>
      </c>
      <c r="B18" s="155" t="s">
        <v>224</v>
      </c>
      <c r="C18" s="155" t="s">
        <v>242</v>
      </c>
      <c r="D18" s="155" t="s">
        <v>244</v>
      </c>
      <c r="E18" s="150"/>
      <c r="F18" s="154">
        <f>F19+F24</f>
        <v>13861579</v>
      </c>
      <c r="G18" s="154">
        <f>G19+G24</f>
        <v>-371877.04000000004</v>
      </c>
      <c r="H18" s="154">
        <f>H19+H24</f>
        <v>13489701.96</v>
      </c>
    </row>
    <row r="19" spans="1:8" s="163" customFormat="1" ht="15.75">
      <c r="A19" s="153" t="s">
        <v>231</v>
      </c>
      <c r="B19" s="155" t="s">
        <v>224</v>
      </c>
      <c r="C19" s="155" t="s">
        <v>245</v>
      </c>
      <c r="D19" s="155" t="s">
        <v>246</v>
      </c>
      <c r="E19" s="150"/>
      <c r="F19" s="154">
        <f>F20+F22</f>
        <v>13036551</v>
      </c>
      <c r="G19" s="154">
        <f>G20+G22</f>
        <v>-371876.42000000004</v>
      </c>
      <c r="H19" s="154">
        <f>H20+H22</f>
        <v>12664674.58</v>
      </c>
    </row>
    <row r="20" spans="1:8" s="163" customFormat="1" ht="78.75">
      <c r="A20" s="153" t="s">
        <v>233</v>
      </c>
      <c r="B20" s="155" t="s">
        <v>224</v>
      </c>
      <c r="C20" s="155" t="s">
        <v>245</v>
      </c>
      <c r="D20" s="155" t="s">
        <v>246</v>
      </c>
      <c r="E20" s="155" t="s">
        <v>234</v>
      </c>
      <c r="F20" s="154">
        <f>F21</f>
        <v>11110940</v>
      </c>
      <c r="G20" s="154">
        <f>G21</f>
        <v>-80176.33</v>
      </c>
      <c r="H20" s="154">
        <f>H21</f>
        <v>11030763.67</v>
      </c>
    </row>
    <row r="21" spans="1:8" s="163" customFormat="1" ht="31.5">
      <c r="A21" s="153" t="s">
        <v>235</v>
      </c>
      <c r="B21" s="155" t="s">
        <v>224</v>
      </c>
      <c r="C21" s="155" t="s">
        <v>245</v>
      </c>
      <c r="D21" s="155" t="s">
        <v>246</v>
      </c>
      <c r="E21" s="155" t="s">
        <v>236</v>
      </c>
      <c r="F21" s="154">
        <v>11110940</v>
      </c>
      <c r="G21" s="154">
        <v>-80176.33</v>
      </c>
      <c r="H21" s="154">
        <f>F21+G21</f>
        <v>11030763.67</v>
      </c>
    </row>
    <row r="22" spans="1:8" s="163" customFormat="1" ht="31.5">
      <c r="A22" s="153" t="s">
        <v>237</v>
      </c>
      <c r="B22" s="155" t="s">
        <v>224</v>
      </c>
      <c r="C22" s="155" t="s">
        <v>245</v>
      </c>
      <c r="D22" s="155" t="s">
        <v>246</v>
      </c>
      <c r="E22" s="155" t="s">
        <v>238</v>
      </c>
      <c r="F22" s="154">
        <f>F23</f>
        <v>1925611</v>
      </c>
      <c r="G22" s="154">
        <f>G23</f>
        <v>-291700.09</v>
      </c>
      <c r="H22" s="154">
        <f>H23</f>
        <v>1633910.91</v>
      </c>
    </row>
    <row r="23" spans="1:8" s="163" customFormat="1" ht="31.5">
      <c r="A23" s="153" t="s">
        <v>239</v>
      </c>
      <c r="B23" s="155" t="s">
        <v>224</v>
      </c>
      <c r="C23" s="155" t="s">
        <v>245</v>
      </c>
      <c r="D23" s="155" t="s">
        <v>246</v>
      </c>
      <c r="E23" s="155" t="s">
        <v>240</v>
      </c>
      <c r="F23" s="154">
        <v>1925611</v>
      </c>
      <c r="G23" s="154">
        <v>-291700.09</v>
      </c>
      <c r="H23" s="154">
        <f>F23+G23</f>
        <v>1633910.91</v>
      </c>
    </row>
    <row r="24" spans="1:8" s="164" customFormat="1" ht="36" customHeight="1">
      <c r="A24" s="149" t="s">
        <v>247</v>
      </c>
      <c r="B24" s="155" t="s">
        <v>224</v>
      </c>
      <c r="C24" s="155" t="s">
        <v>245</v>
      </c>
      <c r="D24" s="155" t="s">
        <v>248</v>
      </c>
      <c r="E24" s="150"/>
      <c r="F24" s="154">
        <f aca="true" t="shared" si="1" ref="F24:H25">F25</f>
        <v>825028</v>
      </c>
      <c r="G24" s="154">
        <f t="shared" si="1"/>
        <v>-0.62</v>
      </c>
      <c r="H24" s="154">
        <f t="shared" si="1"/>
        <v>825027.38</v>
      </c>
    </row>
    <row r="25" spans="1:8" s="164" customFormat="1" ht="78.75">
      <c r="A25" s="153" t="s">
        <v>233</v>
      </c>
      <c r="B25" s="155" t="s">
        <v>224</v>
      </c>
      <c r="C25" s="155" t="s">
        <v>245</v>
      </c>
      <c r="D25" s="155" t="s">
        <v>248</v>
      </c>
      <c r="E25" s="155" t="s">
        <v>234</v>
      </c>
      <c r="F25" s="154">
        <f t="shared" si="1"/>
        <v>825028</v>
      </c>
      <c r="G25" s="154">
        <f t="shared" si="1"/>
        <v>-0.62</v>
      </c>
      <c r="H25" s="154">
        <f t="shared" si="1"/>
        <v>825027.38</v>
      </c>
    </row>
    <row r="26" spans="1:8" s="164" customFormat="1" ht="31.5">
      <c r="A26" s="153" t="s">
        <v>235</v>
      </c>
      <c r="B26" s="155" t="s">
        <v>224</v>
      </c>
      <c r="C26" s="155" t="s">
        <v>245</v>
      </c>
      <c r="D26" s="155" t="s">
        <v>248</v>
      </c>
      <c r="E26" s="155" t="s">
        <v>236</v>
      </c>
      <c r="F26" s="154">
        <v>825028</v>
      </c>
      <c r="G26" s="154">
        <v>-0.62</v>
      </c>
      <c r="H26" s="154">
        <f>F26+G26</f>
        <v>825027.38</v>
      </c>
    </row>
    <row r="27" spans="1:8" s="164" customFormat="1" ht="15.75">
      <c r="A27" s="153" t="s">
        <v>523</v>
      </c>
      <c r="B27" s="155" t="s">
        <v>224</v>
      </c>
      <c r="C27" s="155" t="s">
        <v>524</v>
      </c>
      <c r="D27" s="155"/>
      <c r="E27" s="155"/>
      <c r="F27" s="154">
        <f>F28</f>
        <v>38250</v>
      </c>
      <c r="G27" s="154">
        <f aca="true" t="shared" si="2" ref="G27:H29">G28</f>
        <v>0</v>
      </c>
      <c r="H27" s="154">
        <f t="shared" si="2"/>
        <v>38250</v>
      </c>
    </row>
    <row r="28" spans="1:8" s="164" customFormat="1" ht="31.5">
      <c r="A28" s="153" t="s">
        <v>412</v>
      </c>
      <c r="B28" s="155" t="s">
        <v>224</v>
      </c>
      <c r="C28" s="155" t="s">
        <v>524</v>
      </c>
      <c r="D28" s="155" t="s">
        <v>413</v>
      </c>
      <c r="E28" s="155"/>
      <c r="F28" s="154">
        <f>F29</f>
        <v>38250</v>
      </c>
      <c r="G28" s="154">
        <f t="shared" si="2"/>
        <v>0</v>
      </c>
      <c r="H28" s="154">
        <f t="shared" si="2"/>
        <v>38250</v>
      </c>
    </row>
    <row r="29" spans="1:8" s="164" customFormat="1" ht="31.5">
      <c r="A29" s="153" t="s">
        <v>237</v>
      </c>
      <c r="B29" s="155" t="s">
        <v>224</v>
      </c>
      <c r="C29" s="155" t="s">
        <v>524</v>
      </c>
      <c r="D29" s="155" t="s">
        <v>413</v>
      </c>
      <c r="E29" s="155" t="s">
        <v>238</v>
      </c>
      <c r="F29" s="154">
        <f>F30</f>
        <v>38250</v>
      </c>
      <c r="G29" s="154">
        <f t="shared" si="2"/>
        <v>0</v>
      </c>
      <c r="H29" s="154">
        <f t="shared" si="2"/>
        <v>38250</v>
      </c>
    </row>
    <row r="30" spans="1:8" s="164" customFormat="1" ht="31.5">
      <c r="A30" s="153" t="s">
        <v>239</v>
      </c>
      <c r="B30" s="155" t="s">
        <v>224</v>
      </c>
      <c r="C30" s="155" t="s">
        <v>524</v>
      </c>
      <c r="D30" s="155" t="s">
        <v>413</v>
      </c>
      <c r="E30" s="155" t="s">
        <v>240</v>
      </c>
      <c r="F30" s="154">
        <v>38250</v>
      </c>
      <c r="G30" s="154"/>
      <c r="H30" s="154">
        <f>F30+G30</f>
        <v>38250</v>
      </c>
    </row>
    <row r="31" spans="1:8" s="164" customFormat="1" ht="15.75">
      <c r="A31" s="149" t="s">
        <v>249</v>
      </c>
      <c r="B31" s="150" t="s">
        <v>224</v>
      </c>
      <c r="C31" s="150" t="s">
        <v>250</v>
      </c>
      <c r="D31" s="150"/>
      <c r="E31" s="150"/>
      <c r="F31" s="154">
        <f>F32</f>
        <v>100000</v>
      </c>
      <c r="G31" s="154">
        <f>G32</f>
        <v>-100000</v>
      </c>
      <c r="H31" s="154">
        <f>H32</f>
        <v>0</v>
      </c>
    </row>
    <row r="32" spans="1:8" s="164" customFormat="1" ht="47.25">
      <c r="A32" s="153" t="s">
        <v>251</v>
      </c>
      <c r="B32" s="155" t="s">
        <v>224</v>
      </c>
      <c r="C32" s="155" t="s">
        <v>250</v>
      </c>
      <c r="D32" s="155" t="s">
        <v>252</v>
      </c>
      <c r="E32" s="155"/>
      <c r="F32" s="154">
        <f>F34</f>
        <v>100000</v>
      </c>
      <c r="G32" s="154">
        <f>G34</f>
        <v>-100000</v>
      </c>
      <c r="H32" s="154">
        <f>H34</f>
        <v>0</v>
      </c>
    </row>
    <row r="33" spans="1:8" s="164" customFormat="1" ht="31.5">
      <c r="A33" s="153" t="s">
        <v>253</v>
      </c>
      <c r="B33" s="155" t="s">
        <v>224</v>
      </c>
      <c r="C33" s="155" t="s">
        <v>250</v>
      </c>
      <c r="D33" s="155" t="s">
        <v>254</v>
      </c>
      <c r="E33" s="155"/>
      <c r="F33" s="154">
        <f>F34</f>
        <v>100000</v>
      </c>
      <c r="G33" s="154">
        <f aca="true" t="shared" si="3" ref="G33:H35">G34</f>
        <v>-100000</v>
      </c>
      <c r="H33" s="154">
        <f t="shared" si="3"/>
        <v>0</v>
      </c>
    </row>
    <row r="34" spans="1:8" s="164" customFormat="1" ht="15.75">
      <c r="A34" s="153" t="s">
        <v>255</v>
      </c>
      <c r="B34" s="155" t="s">
        <v>224</v>
      </c>
      <c r="C34" s="155" t="s">
        <v>250</v>
      </c>
      <c r="D34" s="155" t="s">
        <v>254</v>
      </c>
      <c r="E34" s="155"/>
      <c r="F34" s="154">
        <f>F35</f>
        <v>100000</v>
      </c>
      <c r="G34" s="154">
        <f t="shared" si="3"/>
        <v>-100000</v>
      </c>
      <c r="H34" s="154">
        <f t="shared" si="3"/>
        <v>0</v>
      </c>
    </row>
    <row r="35" spans="1:8" s="164" customFormat="1" ht="15.75">
      <c r="A35" s="153" t="s">
        <v>256</v>
      </c>
      <c r="B35" s="155" t="s">
        <v>224</v>
      </c>
      <c r="C35" s="155" t="s">
        <v>250</v>
      </c>
      <c r="D35" s="155" t="s">
        <v>254</v>
      </c>
      <c r="E35" s="155" t="s">
        <v>257</v>
      </c>
      <c r="F35" s="154">
        <f>F36</f>
        <v>100000</v>
      </c>
      <c r="G35" s="154">
        <f t="shared" si="3"/>
        <v>-100000</v>
      </c>
      <c r="H35" s="154">
        <f t="shared" si="3"/>
        <v>0</v>
      </c>
    </row>
    <row r="36" spans="1:8" s="164" customFormat="1" ht="15.75">
      <c r="A36" s="153" t="s">
        <v>258</v>
      </c>
      <c r="B36" s="155" t="s">
        <v>224</v>
      </c>
      <c r="C36" s="155" t="s">
        <v>250</v>
      </c>
      <c r="D36" s="155" t="s">
        <v>254</v>
      </c>
      <c r="E36" s="155" t="s">
        <v>259</v>
      </c>
      <c r="F36" s="154">
        <v>100000</v>
      </c>
      <c r="G36" s="154">
        <v>-100000</v>
      </c>
      <c r="H36" s="154">
        <f>F36+G36</f>
        <v>0</v>
      </c>
    </row>
    <row r="37" spans="1:8" s="164" customFormat="1" ht="15.75">
      <c r="A37" s="149" t="s">
        <v>260</v>
      </c>
      <c r="B37" s="150" t="s">
        <v>224</v>
      </c>
      <c r="C37" s="150" t="s">
        <v>261</v>
      </c>
      <c r="D37" s="162"/>
      <c r="E37" s="150"/>
      <c r="F37" s="154">
        <f>F49+F38+F46</f>
        <v>6854134.449999999</v>
      </c>
      <c r="G37" s="154">
        <f>G49+G38+G46</f>
        <v>-1748617.32</v>
      </c>
      <c r="H37" s="154">
        <f>H49+H38+H46</f>
        <v>5105517.13</v>
      </c>
    </row>
    <row r="38" spans="1:8" s="164" customFormat="1" ht="31.5">
      <c r="A38" s="149" t="s">
        <v>262</v>
      </c>
      <c r="B38" s="150" t="s">
        <v>224</v>
      </c>
      <c r="C38" s="150" t="s">
        <v>261</v>
      </c>
      <c r="D38" s="150" t="s">
        <v>263</v>
      </c>
      <c r="E38" s="150"/>
      <c r="F38" s="154">
        <f aca="true" t="shared" si="4" ref="F38:H39">F39</f>
        <v>2886859.05</v>
      </c>
      <c r="G38" s="154">
        <f t="shared" si="4"/>
        <v>-40059.84</v>
      </c>
      <c r="H38" s="154">
        <f t="shared" si="4"/>
        <v>2846799.21</v>
      </c>
    </row>
    <row r="39" spans="1:8" s="164" customFormat="1" ht="63">
      <c r="A39" s="149" t="s">
        <v>264</v>
      </c>
      <c r="B39" s="150" t="s">
        <v>224</v>
      </c>
      <c r="C39" s="150" t="s">
        <v>261</v>
      </c>
      <c r="D39" s="150" t="s">
        <v>265</v>
      </c>
      <c r="E39" s="150"/>
      <c r="F39" s="154">
        <f t="shared" si="4"/>
        <v>2886859.05</v>
      </c>
      <c r="G39" s="154">
        <f t="shared" si="4"/>
        <v>-40059.84</v>
      </c>
      <c r="H39" s="154">
        <f t="shared" si="4"/>
        <v>2846799.21</v>
      </c>
    </row>
    <row r="40" spans="1:8" s="164" customFormat="1" ht="47.25">
      <c r="A40" s="149" t="s">
        <v>266</v>
      </c>
      <c r="B40" s="150" t="s">
        <v>224</v>
      </c>
      <c r="C40" s="150" t="s">
        <v>261</v>
      </c>
      <c r="D40" s="150" t="s">
        <v>267</v>
      </c>
      <c r="E40" s="150"/>
      <c r="F40" s="154">
        <f>F41+F44</f>
        <v>2886859.05</v>
      </c>
      <c r="G40" s="154">
        <f>G41+G44</f>
        <v>-40059.84</v>
      </c>
      <c r="H40" s="154">
        <f>H41+H44</f>
        <v>2846799.21</v>
      </c>
    </row>
    <row r="41" spans="1:8" s="164" customFormat="1" ht="78.75">
      <c r="A41" s="153" t="s">
        <v>233</v>
      </c>
      <c r="B41" s="150" t="s">
        <v>224</v>
      </c>
      <c r="C41" s="150" t="s">
        <v>261</v>
      </c>
      <c r="D41" s="150" t="s">
        <v>267</v>
      </c>
      <c r="E41" s="150" t="s">
        <v>234</v>
      </c>
      <c r="F41" s="154">
        <f>F43+F42</f>
        <v>2784013.05</v>
      </c>
      <c r="G41" s="154">
        <f>G43+G42</f>
        <v>-40059.84</v>
      </c>
      <c r="H41" s="154">
        <f>H43+H42</f>
        <v>2743953.21</v>
      </c>
    </row>
    <row r="42" spans="1:8" s="164" customFormat="1" ht="15.75">
      <c r="A42" s="153" t="s">
        <v>268</v>
      </c>
      <c r="B42" s="150" t="s">
        <v>224</v>
      </c>
      <c r="C42" s="150" t="s">
        <v>261</v>
      </c>
      <c r="D42" s="150" t="s">
        <v>267</v>
      </c>
      <c r="E42" s="150" t="s">
        <v>269</v>
      </c>
      <c r="F42" s="154">
        <v>42154</v>
      </c>
      <c r="G42" s="154">
        <v>-37569</v>
      </c>
      <c r="H42" s="154">
        <f>F42+G42</f>
        <v>4585</v>
      </c>
    </row>
    <row r="43" spans="1:9" s="164" customFormat="1" ht="31.5">
      <c r="A43" s="153" t="s">
        <v>235</v>
      </c>
      <c r="B43" s="150" t="s">
        <v>224</v>
      </c>
      <c r="C43" s="150" t="s">
        <v>261</v>
      </c>
      <c r="D43" s="150" t="s">
        <v>267</v>
      </c>
      <c r="E43" s="150" t="s">
        <v>236</v>
      </c>
      <c r="F43" s="154">
        <v>2741859.05</v>
      </c>
      <c r="G43" s="154">
        <v>-2490.84</v>
      </c>
      <c r="H43" s="154">
        <f>F43+G43</f>
        <v>2739368.21</v>
      </c>
      <c r="I43" s="196"/>
    </row>
    <row r="44" spans="1:8" s="164" customFormat="1" ht="31.5">
      <c r="A44" s="153" t="s">
        <v>237</v>
      </c>
      <c r="B44" s="150" t="s">
        <v>224</v>
      </c>
      <c r="C44" s="150" t="s">
        <v>261</v>
      </c>
      <c r="D44" s="150" t="s">
        <v>267</v>
      </c>
      <c r="E44" s="150" t="s">
        <v>238</v>
      </c>
      <c r="F44" s="154">
        <f>F45</f>
        <v>102846</v>
      </c>
      <c r="G44" s="154">
        <f>G45</f>
        <v>0</v>
      </c>
      <c r="H44" s="154">
        <f>H45</f>
        <v>102846</v>
      </c>
    </row>
    <row r="45" spans="1:8" s="164" customFormat="1" ht="31.5">
      <c r="A45" s="153" t="s">
        <v>239</v>
      </c>
      <c r="B45" s="150" t="s">
        <v>224</v>
      </c>
      <c r="C45" s="150" t="s">
        <v>261</v>
      </c>
      <c r="D45" s="150" t="s">
        <v>267</v>
      </c>
      <c r="E45" s="150" t="s">
        <v>240</v>
      </c>
      <c r="F45" s="154">
        <v>102846</v>
      </c>
      <c r="G45" s="154"/>
      <c r="H45" s="154">
        <f>F45+G45</f>
        <v>102846</v>
      </c>
    </row>
    <row r="46" spans="1:8" s="164" customFormat="1" ht="47.25">
      <c r="A46" s="153" t="s">
        <v>495</v>
      </c>
      <c r="B46" s="150" t="s">
        <v>224</v>
      </c>
      <c r="C46" s="150" t="s">
        <v>261</v>
      </c>
      <c r="D46" s="155" t="s">
        <v>496</v>
      </c>
      <c r="E46" s="155"/>
      <c r="F46" s="154">
        <f aca="true" t="shared" si="5" ref="F46:H47">F47</f>
        <v>609336</v>
      </c>
      <c r="G46" s="154">
        <f t="shared" si="5"/>
        <v>0</v>
      </c>
      <c r="H46" s="154">
        <f t="shared" si="5"/>
        <v>609336</v>
      </c>
    </row>
    <row r="47" spans="1:8" s="164" customFormat="1" ht="78.75">
      <c r="A47" s="153" t="s">
        <v>233</v>
      </c>
      <c r="B47" s="150" t="s">
        <v>224</v>
      </c>
      <c r="C47" s="150" t="s">
        <v>261</v>
      </c>
      <c r="D47" s="155" t="s">
        <v>496</v>
      </c>
      <c r="E47" s="150" t="s">
        <v>234</v>
      </c>
      <c r="F47" s="154">
        <f t="shared" si="5"/>
        <v>609336</v>
      </c>
      <c r="G47" s="154">
        <f t="shared" si="5"/>
        <v>0</v>
      </c>
      <c r="H47" s="154">
        <f t="shared" si="5"/>
        <v>609336</v>
      </c>
    </row>
    <row r="48" spans="1:8" s="164" customFormat="1" ht="31.5">
      <c r="A48" s="153" t="s">
        <v>235</v>
      </c>
      <c r="B48" s="150" t="s">
        <v>224</v>
      </c>
      <c r="C48" s="150" t="s">
        <v>261</v>
      </c>
      <c r="D48" s="155" t="s">
        <v>496</v>
      </c>
      <c r="E48" s="155" t="s">
        <v>236</v>
      </c>
      <c r="F48" s="154">
        <v>609336</v>
      </c>
      <c r="G48" s="154"/>
      <c r="H48" s="154">
        <f>F48+G48</f>
        <v>609336</v>
      </c>
    </row>
    <row r="49" spans="1:8" s="164" customFormat="1" ht="31.5">
      <c r="A49" s="153" t="s">
        <v>243</v>
      </c>
      <c r="B49" s="155" t="s">
        <v>224</v>
      </c>
      <c r="C49" s="155" t="s">
        <v>261</v>
      </c>
      <c r="D49" s="155" t="s">
        <v>244</v>
      </c>
      <c r="E49" s="150"/>
      <c r="F49" s="154">
        <f>F50</f>
        <v>3357939.4</v>
      </c>
      <c r="G49" s="154">
        <f>G50</f>
        <v>-1708557.48</v>
      </c>
      <c r="H49" s="154">
        <f>H50</f>
        <v>1649381.9199999997</v>
      </c>
    </row>
    <row r="50" spans="1:9" s="164" customFormat="1" ht="15.75">
      <c r="A50" s="153" t="s">
        <v>270</v>
      </c>
      <c r="B50" s="155" t="s">
        <v>224</v>
      </c>
      <c r="C50" s="155" t="s">
        <v>261</v>
      </c>
      <c r="D50" s="155" t="s">
        <v>271</v>
      </c>
      <c r="E50" s="155"/>
      <c r="F50" s="154">
        <f>F51+F53+F55+F57</f>
        <v>3357939.4</v>
      </c>
      <c r="G50" s="154">
        <f>G51+G53+G55+G57</f>
        <v>-1708557.48</v>
      </c>
      <c r="H50" s="154">
        <f>H53+H51+H55+H57</f>
        <v>1649381.9199999997</v>
      </c>
      <c r="I50" s="196"/>
    </row>
    <row r="51" spans="1:8" s="164" customFormat="1" ht="78.75">
      <c r="A51" s="153" t="s">
        <v>233</v>
      </c>
      <c r="B51" s="155" t="s">
        <v>224</v>
      </c>
      <c r="C51" s="155" t="s">
        <v>261</v>
      </c>
      <c r="D51" s="155" t="s">
        <v>271</v>
      </c>
      <c r="E51" s="150" t="s">
        <v>234</v>
      </c>
      <c r="F51" s="154">
        <f>F52</f>
        <v>355456.95</v>
      </c>
      <c r="G51" s="154">
        <f>G52</f>
        <v>-4767.26</v>
      </c>
      <c r="H51" s="154">
        <f>H52</f>
        <v>350689.69</v>
      </c>
    </row>
    <row r="52" spans="1:8" s="164" customFormat="1" ht="31.5">
      <c r="A52" s="153" t="s">
        <v>235</v>
      </c>
      <c r="B52" s="155" t="s">
        <v>224</v>
      </c>
      <c r="C52" s="155" t="s">
        <v>261</v>
      </c>
      <c r="D52" s="155" t="s">
        <v>271</v>
      </c>
      <c r="E52" s="150" t="s">
        <v>236</v>
      </c>
      <c r="F52" s="154">
        <v>355456.95</v>
      </c>
      <c r="G52" s="154">
        <v>-4767.26</v>
      </c>
      <c r="H52" s="154">
        <f>F52+G52</f>
        <v>350689.69</v>
      </c>
    </row>
    <row r="53" spans="1:8" s="164" customFormat="1" ht="31.5">
      <c r="A53" s="153" t="s">
        <v>237</v>
      </c>
      <c r="B53" s="155" t="s">
        <v>224</v>
      </c>
      <c r="C53" s="155" t="s">
        <v>261</v>
      </c>
      <c r="D53" s="155" t="s">
        <v>271</v>
      </c>
      <c r="E53" s="155" t="s">
        <v>238</v>
      </c>
      <c r="F53" s="154">
        <f>F54</f>
        <v>2814792.76</v>
      </c>
      <c r="G53" s="154">
        <f>G54</f>
        <v>-1686849.33</v>
      </c>
      <c r="H53" s="154">
        <f>H54</f>
        <v>1127943.4299999997</v>
      </c>
    </row>
    <row r="54" spans="1:8" s="164" customFormat="1" ht="31.5">
      <c r="A54" s="153" t="s">
        <v>239</v>
      </c>
      <c r="B54" s="155" t="s">
        <v>224</v>
      </c>
      <c r="C54" s="155" t="s">
        <v>261</v>
      </c>
      <c r="D54" s="155" t="s">
        <v>271</v>
      </c>
      <c r="E54" s="155" t="s">
        <v>240</v>
      </c>
      <c r="F54" s="154">
        <v>2814792.76</v>
      </c>
      <c r="G54" s="154">
        <v>-1686849.33</v>
      </c>
      <c r="H54" s="154">
        <f>F54+G54</f>
        <v>1127943.4299999997</v>
      </c>
    </row>
    <row r="55" spans="1:8" s="164" customFormat="1" ht="15.75">
      <c r="A55" s="157" t="s">
        <v>272</v>
      </c>
      <c r="B55" s="158" t="s">
        <v>224</v>
      </c>
      <c r="C55" s="158" t="s">
        <v>261</v>
      </c>
      <c r="D55" s="158" t="s">
        <v>271</v>
      </c>
      <c r="E55" s="158" t="s">
        <v>273</v>
      </c>
      <c r="F55" s="154">
        <f>F56</f>
        <v>75940.89</v>
      </c>
      <c r="G55" s="154">
        <f>G56</f>
        <v>-16940.89</v>
      </c>
      <c r="H55" s="154">
        <f>H56</f>
        <v>59000</v>
      </c>
    </row>
    <row r="56" spans="1:8" s="164" customFormat="1" ht="15.75">
      <c r="A56" s="157" t="s">
        <v>274</v>
      </c>
      <c r="B56" s="158" t="s">
        <v>224</v>
      </c>
      <c r="C56" s="158" t="s">
        <v>261</v>
      </c>
      <c r="D56" s="158" t="s">
        <v>271</v>
      </c>
      <c r="E56" s="158" t="s">
        <v>275</v>
      </c>
      <c r="F56" s="154">
        <v>75940.89</v>
      </c>
      <c r="G56" s="154">
        <v>-16940.89</v>
      </c>
      <c r="H56" s="154">
        <f>F56+G56</f>
        <v>59000</v>
      </c>
    </row>
    <row r="57" spans="1:8" s="164" customFormat="1" ht="15.75">
      <c r="A57" s="153" t="s">
        <v>256</v>
      </c>
      <c r="B57" s="155" t="s">
        <v>224</v>
      </c>
      <c r="C57" s="155" t="s">
        <v>261</v>
      </c>
      <c r="D57" s="155" t="s">
        <v>271</v>
      </c>
      <c r="E57" s="155" t="s">
        <v>257</v>
      </c>
      <c r="F57" s="154">
        <f>F58</f>
        <v>111748.8</v>
      </c>
      <c r="G57" s="154">
        <f>G58</f>
        <v>0</v>
      </c>
      <c r="H57" s="154">
        <f>H58</f>
        <v>111748.8</v>
      </c>
    </row>
    <row r="58" spans="1:8" s="164" customFormat="1" ht="15.75">
      <c r="A58" s="153" t="s">
        <v>504</v>
      </c>
      <c r="B58" s="155" t="s">
        <v>224</v>
      </c>
      <c r="C58" s="155" t="s">
        <v>261</v>
      </c>
      <c r="D58" s="155" t="s">
        <v>271</v>
      </c>
      <c r="E58" s="155" t="s">
        <v>505</v>
      </c>
      <c r="F58" s="154">
        <v>111748.8</v>
      </c>
      <c r="G58" s="154"/>
      <c r="H58" s="154">
        <f>F58+G58</f>
        <v>111748.8</v>
      </c>
    </row>
    <row r="59" spans="1:8" s="164" customFormat="1" ht="15.75">
      <c r="A59" s="151" t="s">
        <v>276</v>
      </c>
      <c r="B59" s="152" t="s">
        <v>224</v>
      </c>
      <c r="C59" s="152" t="s">
        <v>277</v>
      </c>
      <c r="D59" s="150"/>
      <c r="E59" s="152"/>
      <c r="F59" s="147">
        <f>F60</f>
        <v>790200</v>
      </c>
      <c r="G59" s="147">
        <f aca="true" t="shared" si="6" ref="G59:H62">G60</f>
        <v>0</v>
      </c>
      <c r="H59" s="147">
        <f t="shared" si="6"/>
        <v>790200</v>
      </c>
    </row>
    <row r="60" spans="1:8" s="164" customFormat="1" ht="15.75">
      <c r="A60" s="149" t="s">
        <v>278</v>
      </c>
      <c r="B60" s="150" t="s">
        <v>224</v>
      </c>
      <c r="C60" s="150" t="s">
        <v>279</v>
      </c>
      <c r="D60" s="150"/>
      <c r="E60" s="150"/>
      <c r="F60" s="154">
        <f>F61</f>
        <v>790200</v>
      </c>
      <c r="G60" s="154">
        <f t="shared" si="6"/>
        <v>0</v>
      </c>
      <c r="H60" s="154">
        <f t="shared" si="6"/>
        <v>790200</v>
      </c>
    </row>
    <row r="61" spans="1:8" s="164" customFormat="1" ht="31.5">
      <c r="A61" s="165" t="s">
        <v>280</v>
      </c>
      <c r="B61" s="155" t="s">
        <v>224</v>
      </c>
      <c r="C61" s="166" t="s">
        <v>281</v>
      </c>
      <c r="D61" s="166" t="s">
        <v>282</v>
      </c>
      <c r="E61" s="150"/>
      <c r="F61" s="154">
        <f>F62</f>
        <v>790200</v>
      </c>
      <c r="G61" s="154">
        <f t="shared" si="6"/>
        <v>0</v>
      </c>
      <c r="H61" s="154">
        <f t="shared" si="6"/>
        <v>790200</v>
      </c>
    </row>
    <row r="62" spans="1:8" s="164" customFormat="1" ht="15.75">
      <c r="A62" s="165" t="s">
        <v>283</v>
      </c>
      <c r="B62" s="155" t="s">
        <v>224</v>
      </c>
      <c r="C62" s="166" t="s">
        <v>281</v>
      </c>
      <c r="D62" s="166" t="s">
        <v>284</v>
      </c>
      <c r="E62" s="150"/>
      <c r="F62" s="154">
        <f>F63</f>
        <v>790200</v>
      </c>
      <c r="G62" s="154">
        <f t="shared" si="6"/>
        <v>0</v>
      </c>
      <c r="H62" s="154">
        <f t="shared" si="6"/>
        <v>790200</v>
      </c>
    </row>
    <row r="63" spans="1:8" s="164" customFormat="1" ht="31.5">
      <c r="A63" s="167" t="s">
        <v>285</v>
      </c>
      <c r="B63" s="155" t="s">
        <v>224</v>
      </c>
      <c r="C63" s="166" t="s">
        <v>281</v>
      </c>
      <c r="D63" s="166" t="s">
        <v>286</v>
      </c>
      <c r="E63" s="150"/>
      <c r="F63" s="154">
        <f>F64+F66</f>
        <v>790200</v>
      </c>
      <c r="G63" s="154">
        <f>G64+G66</f>
        <v>0</v>
      </c>
      <c r="H63" s="154">
        <f>H64+H66</f>
        <v>790200</v>
      </c>
    </row>
    <row r="64" spans="1:8" s="164" customFormat="1" ht="63">
      <c r="A64" s="149" t="s">
        <v>287</v>
      </c>
      <c r="B64" s="150" t="s">
        <v>224</v>
      </c>
      <c r="C64" s="150" t="s">
        <v>279</v>
      </c>
      <c r="D64" s="166" t="s">
        <v>286</v>
      </c>
      <c r="E64" s="150" t="s">
        <v>234</v>
      </c>
      <c r="F64" s="154">
        <f>F65</f>
        <v>768180</v>
      </c>
      <c r="G64" s="154">
        <f>G65</f>
        <v>0</v>
      </c>
      <c r="H64" s="154">
        <f>H65</f>
        <v>768180</v>
      </c>
    </row>
    <row r="65" spans="1:8" s="164" customFormat="1" ht="19.5" customHeight="1">
      <c r="A65" s="149" t="s">
        <v>288</v>
      </c>
      <c r="B65" s="150" t="s">
        <v>224</v>
      </c>
      <c r="C65" s="150" t="s">
        <v>279</v>
      </c>
      <c r="D65" s="166" t="s">
        <v>286</v>
      </c>
      <c r="E65" s="150" t="s">
        <v>236</v>
      </c>
      <c r="F65" s="159">
        <v>768180</v>
      </c>
      <c r="G65" s="154"/>
      <c r="H65" s="154">
        <f>F65+G65</f>
        <v>768180</v>
      </c>
    </row>
    <row r="66" spans="1:8" s="164" customFormat="1" ht="19.5" customHeight="1">
      <c r="A66" s="149" t="s">
        <v>289</v>
      </c>
      <c r="B66" s="150" t="s">
        <v>224</v>
      </c>
      <c r="C66" s="150" t="s">
        <v>279</v>
      </c>
      <c r="D66" s="166" t="s">
        <v>286</v>
      </c>
      <c r="E66" s="150" t="s">
        <v>238</v>
      </c>
      <c r="F66" s="154">
        <f>F67</f>
        <v>22020</v>
      </c>
      <c r="G66" s="154">
        <f>G67</f>
        <v>0</v>
      </c>
      <c r="H66" s="154">
        <f>H67</f>
        <v>22020</v>
      </c>
    </row>
    <row r="67" spans="1:8" s="164" customFormat="1" ht="31.5">
      <c r="A67" s="149" t="s">
        <v>290</v>
      </c>
      <c r="B67" s="150" t="s">
        <v>224</v>
      </c>
      <c r="C67" s="150" t="s">
        <v>279</v>
      </c>
      <c r="D67" s="166" t="s">
        <v>286</v>
      </c>
      <c r="E67" s="150" t="s">
        <v>240</v>
      </c>
      <c r="F67" s="159">
        <v>22020</v>
      </c>
      <c r="G67" s="154"/>
      <c r="H67" s="154">
        <f>F67+G67</f>
        <v>22020</v>
      </c>
    </row>
    <row r="68" spans="1:8" s="164" customFormat="1" ht="31.5">
      <c r="A68" s="151" t="s">
        <v>291</v>
      </c>
      <c r="B68" s="152" t="s">
        <v>224</v>
      </c>
      <c r="C68" s="152" t="s">
        <v>292</v>
      </c>
      <c r="D68" s="150"/>
      <c r="E68" s="152"/>
      <c r="F68" s="147">
        <f>F76+F69</f>
        <v>762400</v>
      </c>
      <c r="G68" s="147">
        <f>G76+G69</f>
        <v>-133450</v>
      </c>
      <c r="H68" s="147">
        <f>H76+H69</f>
        <v>628950</v>
      </c>
    </row>
    <row r="69" spans="1:8" s="164" customFormat="1" ht="38.25">
      <c r="A69" s="157" t="s">
        <v>293</v>
      </c>
      <c r="B69" s="158" t="s">
        <v>224</v>
      </c>
      <c r="C69" s="158" t="s">
        <v>294</v>
      </c>
      <c r="D69" s="168"/>
      <c r="E69" s="158"/>
      <c r="F69" s="154">
        <f aca="true" t="shared" si="7" ref="F69:H74">F70</f>
        <v>20000</v>
      </c>
      <c r="G69" s="154">
        <f t="shared" si="7"/>
        <v>-14200</v>
      </c>
      <c r="H69" s="154">
        <f t="shared" si="7"/>
        <v>5800</v>
      </c>
    </row>
    <row r="70" spans="1:8" s="164" customFormat="1" ht="26.25">
      <c r="A70" s="169" t="s">
        <v>295</v>
      </c>
      <c r="B70" s="158" t="s">
        <v>224</v>
      </c>
      <c r="C70" s="158" t="s">
        <v>294</v>
      </c>
      <c r="D70" s="158" t="s">
        <v>296</v>
      </c>
      <c r="E70" s="158"/>
      <c r="F70" s="154">
        <f t="shared" si="7"/>
        <v>20000</v>
      </c>
      <c r="G70" s="154">
        <f t="shared" si="7"/>
        <v>-14200</v>
      </c>
      <c r="H70" s="154">
        <f t="shared" si="7"/>
        <v>5800</v>
      </c>
    </row>
    <row r="71" spans="1:8" s="164" customFormat="1" ht="26.25">
      <c r="A71" s="169" t="s">
        <v>297</v>
      </c>
      <c r="B71" s="158" t="s">
        <v>224</v>
      </c>
      <c r="C71" s="158" t="s">
        <v>294</v>
      </c>
      <c r="D71" s="170" t="s">
        <v>298</v>
      </c>
      <c r="E71" s="171" t="s">
        <v>299</v>
      </c>
      <c r="F71" s="154">
        <f t="shared" si="7"/>
        <v>20000</v>
      </c>
      <c r="G71" s="154">
        <f t="shared" si="7"/>
        <v>-14200</v>
      </c>
      <c r="H71" s="154">
        <f t="shared" si="7"/>
        <v>5800</v>
      </c>
    </row>
    <row r="72" spans="1:8" s="164" customFormat="1" ht="15.75">
      <c r="A72" s="169" t="s">
        <v>300</v>
      </c>
      <c r="B72" s="158" t="s">
        <v>224</v>
      </c>
      <c r="C72" s="158" t="s">
        <v>294</v>
      </c>
      <c r="D72" s="170" t="s">
        <v>301</v>
      </c>
      <c r="E72" s="171"/>
      <c r="F72" s="154">
        <f t="shared" si="7"/>
        <v>20000</v>
      </c>
      <c r="G72" s="154">
        <f t="shared" si="7"/>
        <v>-14200</v>
      </c>
      <c r="H72" s="154">
        <f t="shared" si="7"/>
        <v>5800</v>
      </c>
    </row>
    <row r="73" spans="1:8" s="164" customFormat="1" ht="26.25">
      <c r="A73" s="172" t="s">
        <v>302</v>
      </c>
      <c r="B73" s="158" t="s">
        <v>224</v>
      </c>
      <c r="C73" s="158" t="s">
        <v>294</v>
      </c>
      <c r="D73" s="170" t="s">
        <v>303</v>
      </c>
      <c r="E73" s="171" t="s">
        <v>299</v>
      </c>
      <c r="F73" s="154">
        <f t="shared" si="7"/>
        <v>20000</v>
      </c>
      <c r="G73" s="154">
        <f t="shared" si="7"/>
        <v>-14200</v>
      </c>
      <c r="H73" s="154">
        <f t="shared" si="7"/>
        <v>5800</v>
      </c>
    </row>
    <row r="74" spans="1:8" s="164" customFormat="1" ht="26.25">
      <c r="A74" s="169" t="s">
        <v>237</v>
      </c>
      <c r="B74" s="158" t="s">
        <v>224</v>
      </c>
      <c r="C74" s="158" t="s">
        <v>294</v>
      </c>
      <c r="D74" s="170" t="s">
        <v>303</v>
      </c>
      <c r="E74" s="171" t="s">
        <v>238</v>
      </c>
      <c r="F74" s="154">
        <f t="shared" si="7"/>
        <v>20000</v>
      </c>
      <c r="G74" s="154">
        <f t="shared" si="7"/>
        <v>-14200</v>
      </c>
      <c r="H74" s="154">
        <f t="shared" si="7"/>
        <v>5800</v>
      </c>
    </row>
    <row r="75" spans="1:8" s="164" customFormat="1" ht="26.25">
      <c r="A75" s="169" t="s">
        <v>239</v>
      </c>
      <c r="B75" s="158" t="s">
        <v>224</v>
      </c>
      <c r="C75" s="158" t="s">
        <v>294</v>
      </c>
      <c r="D75" s="170" t="s">
        <v>303</v>
      </c>
      <c r="E75" s="171" t="s">
        <v>240</v>
      </c>
      <c r="F75" s="154">
        <v>20000</v>
      </c>
      <c r="G75" s="154">
        <v>-14200</v>
      </c>
      <c r="H75" s="154">
        <f>F75+G75</f>
        <v>5800</v>
      </c>
    </row>
    <row r="76" spans="1:8" s="164" customFormat="1" ht="31.5">
      <c r="A76" s="167" t="s">
        <v>304</v>
      </c>
      <c r="B76" s="155" t="s">
        <v>224</v>
      </c>
      <c r="C76" s="150" t="s">
        <v>305</v>
      </c>
      <c r="D76" s="166" t="s">
        <v>299</v>
      </c>
      <c r="E76" s="166" t="s">
        <v>299</v>
      </c>
      <c r="F76" s="154">
        <f aca="true" t="shared" si="8" ref="F76:H77">F77</f>
        <v>742400</v>
      </c>
      <c r="G76" s="154">
        <f t="shared" si="8"/>
        <v>-119250</v>
      </c>
      <c r="H76" s="154">
        <f t="shared" si="8"/>
        <v>623150</v>
      </c>
    </row>
    <row r="77" spans="1:8" s="164" customFormat="1" ht="47.25">
      <c r="A77" s="165" t="s">
        <v>295</v>
      </c>
      <c r="B77" s="155" t="s">
        <v>224</v>
      </c>
      <c r="C77" s="150" t="s">
        <v>305</v>
      </c>
      <c r="D77" s="150" t="s">
        <v>296</v>
      </c>
      <c r="E77" s="166" t="s">
        <v>299</v>
      </c>
      <c r="F77" s="154">
        <f t="shared" si="8"/>
        <v>742400</v>
      </c>
      <c r="G77" s="154">
        <f t="shared" si="8"/>
        <v>-119250</v>
      </c>
      <c r="H77" s="154">
        <f t="shared" si="8"/>
        <v>623150</v>
      </c>
    </row>
    <row r="78" spans="1:8" s="164" customFormat="1" ht="15.75">
      <c r="A78" s="165" t="s">
        <v>306</v>
      </c>
      <c r="B78" s="155" t="s">
        <v>224</v>
      </c>
      <c r="C78" s="150" t="s">
        <v>305</v>
      </c>
      <c r="D78" s="173" t="s">
        <v>307</v>
      </c>
      <c r="E78" s="166"/>
      <c r="F78" s="154">
        <f>F80+F83</f>
        <v>742400</v>
      </c>
      <c r="G78" s="154">
        <f>G80+G83</f>
        <v>-119250</v>
      </c>
      <c r="H78" s="154">
        <f>H80+H83</f>
        <v>623150</v>
      </c>
    </row>
    <row r="79" spans="1:8" s="164" customFormat="1" ht="15.75">
      <c r="A79" s="165" t="s">
        <v>308</v>
      </c>
      <c r="B79" s="155" t="s">
        <v>224</v>
      </c>
      <c r="C79" s="150" t="s">
        <v>305</v>
      </c>
      <c r="D79" s="173" t="s">
        <v>309</v>
      </c>
      <c r="E79" s="166"/>
      <c r="F79" s="154">
        <f>F80</f>
        <v>415400</v>
      </c>
      <c r="G79" s="154">
        <f aca="true" t="shared" si="9" ref="G79:H81">G80</f>
        <v>-119250</v>
      </c>
      <c r="H79" s="154">
        <f t="shared" si="9"/>
        <v>296150</v>
      </c>
    </row>
    <row r="80" spans="1:8" s="164" customFormat="1" ht="15.75">
      <c r="A80" s="167" t="s">
        <v>310</v>
      </c>
      <c r="B80" s="155" t="s">
        <v>224</v>
      </c>
      <c r="C80" s="150" t="s">
        <v>305</v>
      </c>
      <c r="D80" s="173" t="s">
        <v>311</v>
      </c>
      <c r="E80" s="166" t="s">
        <v>299</v>
      </c>
      <c r="F80" s="154">
        <f>F81</f>
        <v>415400</v>
      </c>
      <c r="G80" s="154">
        <f t="shared" si="9"/>
        <v>-119250</v>
      </c>
      <c r="H80" s="154">
        <f t="shared" si="9"/>
        <v>296150</v>
      </c>
    </row>
    <row r="81" spans="1:8" s="164" customFormat="1" ht="31.5">
      <c r="A81" s="165" t="s">
        <v>237</v>
      </c>
      <c r="B81" s="155" t="s">
        <v>224</v>
      </c>
      <c r="C81" s="150" t="s">
        <v>305</v>
      </c>
      <c r="D81" s="173" t="s">
        <v>311</v>
      </c>
      <c r="E81" s="166" t="s">
        <v>238</v>
      </c>
      <c r="F81" s="154">
        <f>F82</f>
        <v>415400</v>
      </c>
      <c r="G81" s="154">
        <f t="shared" si="9"/>
        <v>-119250</v>
      </c>
      <c r="H81" s="154">
        <f t="shared" si="9"/>
        <v>296150</v>
      </c>
    </row>
    <row r="82" spans="1:8" s="164" customFormat="1" ht="31.5">
      <c r="A82" s="165" t="s">
        <v>239</v>
      </c>
      <c r="B82" s="155" t="s">
        <v>224</v>
      </c>
      <c r="C82" s="150" t="s">
        <v>305</v>
      </c>
      <c r="D82" s="173" t="s">
        <v>311</v>
      </c>
      <c r="E82" s="166" t="s">
        <v>240</v>
      </c>
      <c r="F82" s="154">
        <v>415400</v>
      </c>
      <c r="G82" s="154">
        <v>-119250</v>
      </c>
      <c r="H82" s="154">
        <f>F82+G82</f>
        <v>296150</v>
      </c>
    </row>
    <row r="83" spans="1:8" s="164" customFormat="1" ht="31.5">
      <c r="A83" s="174" t="s">
        <v>312</v>
      </c>
      <c r="B83" s="150" t="s">
        <v>224</v>
      </c>
      <c r="C83" s="150" t="s">
        <v>305</v>
      </c>
      <c r="D83" s="175" t="s">
        <v>313</v>
      </c>
      <c r="E83" s="150"/>
      <c r="F83" s="154">
        <f>F84</f>
        <v>327000</v>
      </c>
      <c r="G83" s="154">
        <f>G84</f>
        <v>0</v>
      </c>
      <c r="H83" s="154">
        <f>H84</f>
        <v>327000</v>
      </c>
    </row>
    <row r="84" spans="1:8" s="164" customFormat="1" ht="43.5" customHeight="1">
      <c r="A84" s="176" t="s">
        <v>314</v>
      </c>
      <c r="B84" s="150" t="s">
        <v>224</v>
      </c>
      <c r="C84" s="150" t="s">
        <v>305</v>
      </c>
      <c r="D84" s="175" t="s">
        <v>313</v>
      </c>
      <c r="E84" s="150"/>
      <c r="F84" s="154">
        <f>F86</f>
        <v>327000</v>
      </c>
      <c r="G84" s="154">
        <f>G86</f>
        <v>0</v>
      </c>
      <c r="H84" s="154">
        <f>H86</f>
        <v>327000</v>
      </c>
    </row>
    <row r="85" spans="1:8" s="164" customFormat="1" ht="31.5">
      <c r="A85" s="176" t="s">
        <v>237</v>
      </c>
      <c r="B85" s="150" t="s">
        <v>224</v>
      </c>
      <c r="C85" s="150" t="s">
        <v>305</v>
      </c>
      <c r="D85" s="175" t="s">
        <v>313</v>
      </c>
      <c r="E85" s="150" t="s">
        <v>238</v>
      </c>
      <c r="F85" s="154">
        <f>F86</f>
        <v>327000</v>
      </c>
      <c r="G85" s="154">
        <f>G86</f>
        <v>0</v>
      </c>
      <c r="H85" s="154">
        <f>H86</f>
        <v>327000</v>
      </c>
    </row>
    <row r="86" spans="1:8" s="164" customFormat="1" ht="31.5">
      <c r="A86" s="176" t="s">
        <v>239</v>
      </c>
      <c r="B86" s="150" t="s">
        <v>224</v>
      </c>
      <c r="C86" s="150" t="s">
        <v>305</v>
      </c>
      <c r="D86" s="175" t="s">
        <v>313</v>
      </c>
      <c r="E86" s="177" t="s">
        <v>240</v>
      </c>
      <c r="F86" s="154">
        <v>327000</v>
      </c>
      <c r="G86" s="154"/>
      <c r="H86" s="154">
        <f>F86+G86</f>
        <v>327000</v>
      </c>
    </row>
    <row r="87" spans="1:8" s="164" customFormat="1" ht="15.75">
      <c r="A87" s="151" t="s">
        <v>315</v>
      </c>
      <c r="B87" s="152" t="s">
        <v>224</v>
      </c>
      <c r="C87" s="152" t="s">
        <v>316</v>
      </c>
      <c r="D87" s="162"/>
      <c r="E87" s="152"/>
      <c r="F87" s="147">
        <f>F106+F88</f>
        <v>6585036.510000001</v>
      </c>
      <c r="G87" s="147">
        <f>G106+G88</f>
        <v>-437008.29</v>
      </c>
      <c r="H87" s="147">
        <f>H106+H88</f>
        <v>6148028.220000001</v>
      </c>
    </row>
    <row r="88" spans="1:8" s="164" customFormat="1" ht="15.75">
      <c r="A88" s="149" t="s">
        <v>317</v>
      </c>
      <c r="B88" s="150" t="s">
        <v>224</v>
      </c>
      <c r="C88" s="150" t="s">
        <v>318</v>
      </c>
      <c r="D88" s="162"/>
      <c r="E88" s="150"/>
      <c r="F88" s="154">
        <f>F89</f>
        <v>6076249.07</v>
      </c>
      <c r="G88" s="154">
        <f>G89</f>
        <v>-202133.28999999998</v>
      </c>
      <c r="H88" s="154">
        <f>H89</f>
        <v>5874115.78</v>
      </c>
    </row>
    <row r="89" spans="1:8" s="164" customFormat="1" ht="31.5">
      <c r="A89" s="149" t="s">
        <v>319</v>
      </c>
      <c r="B89" s="150" t="s">
        <v>224</v>
      </c>
      <c r="C89" s="150" t="s">
        <v>318</v>
      </c>
      <c r="D89" s="155" t="s">
        <v>320</v>
      </c>
      <c r="E89" s="150"/>
      <c r="F89" s="154">
        <f>F90+F101</f>
        <v>6076249.07</v>
      </c>
      <c r="G89" s="154">
        <f>G90+G101</f>
        <v>-202133.28999999998</v>
      </c>
      <c r="H89" s="154">
        <f>H90+H101</f>
        <v>5874115.78</v>
      </c>
    </row>
    <row r="90" spans="1:9" s="164" customFormat="1" ht="31.5">
      <c r="A90" s="153" t="s">
        <v>321</v>
      </c>
      <c r="B90" s="155" t="s">
        <v>224</v>
      </c>
      <c r="C90" s="155" t="s">
        <v>318</v>
      </c>
      <c r="D90" s="155" t="s">
        <v>322</v>
      </c>
      <c r="E90" s="150"/>
      <c r="F90" s="154">
        <f>F91+F96</f>
        <v>5626249.07</v>
      </c>
      <c r="G90" s="154">
        <f>G91+G96</f>
        <v>-63167.61</v>
      </c>
      <c r="H90" s="154">
        <f>H91+H96</f>
        <v>5563081.46</v>
      </c>
      <c r="I90" s="196"/>
    </row>
    <row r="91" spans="1:8" s="164" customFormat="1" ht="63">
      <c r="A91" s="149" t="s">
        <v>323</v>
      </c>
      <c r="B91" s="150" t="s">
        <v>224</v>
      </c>
      <c r="C91" s="150" t="s">
        <v>318</v>
      </c>
      <c r="D91" s="150" t="s">
        <v>324</v>
      </c>
      <c r="E91" s="150"/>
      <c r="F91" s="154">
        <f>F94</f>
        <v>316770</v>
      </c>
      <c r="G91" s="154">
        <f>G94</f>
        <v>0</v>
      </c>
      <c r="H91" s="154">
        <f>H94</f>
        <v>316770</v>
      </c>
    </row>
    <row r="92" spans="1:8" s="164" customFormat="1" ht="31.5">
      <c r="A92" s="149" t="s">
        <v>325</v>
      </c>
      <c r="B92" s="150" t="s">
        <v>224</v>
      </c>
      <c r="C92" s="150" t="s">
        <v>318</v>
      </c>
      <c r="D92" s="150" t="s">
        <v>326</v>
      </c>
      <c r="E92" s="150"/>
      <c r="F92" s="154">
        <f aca="true" t="shared" si="10" ref="F92:H94">F93</f>
        <v>316770</v>
      </c>
      <c r="G92" s="154">
        <f t="shared" si="10"/>
        <v>0</v>
      </c>
      <c r="H92" s="154">
        <f t="shared" si="10"/>
        <v>316770</v>
      </c>
    </row>
    <row r="93" spans="1:8" s="164" customFormat="1" ht="18" customHeight="1">
      <c r="A93" s="149" t="s">
        <v>327</v>
      </c>
      <c r="B93" s="150" t="s">
        <v>224</v>
      </c>
      <c r="C93" s="150" t="s">
        <v>318</v>
      </c>
      <c r="D93" s="150" t="s">
        <v>328</v>
      </c>
      <c r="E93" s="150"/>
      <c r="F93" s="154">
        <f t="shared" si="10"/>
        <v>316770</v>
      </c>
      <c r="G93" s="154">
        <f t="shared" si="10"/>
        <v>0</v>
      </c>
      <c r="H93" s="154">
        <f t="shared" si="10"/>
        <v>316770</v>
      </c>
    </row>
    <row r="94" spans="1:8" s="164" customFormat="1" ht="31.5">
      <c r="A94" s="178" t="s">
        <v>237</v>
      </c>
      <c r="B94" s="150" t="s">
        <v>224</v>
      </c>
      <c r="C94" s="150" t="s">
        <v>318</v>
      </c>
      <c r="D94" s="150" t="s">
        <v>328</v>
      </c>
      <c r="E94" s="150" t="s">
        <v>238</v>
      </c>
      <c r="F94" s="154">
        <f t="shared" si="10"/>
        <v>316770</v>
      </c>
      <c r="G94" s="154">
        <f t="shared" si="10"/>
        <v>0</v>
      </c>
      <c r="H94" s="154">
        <f t="shared" si="10"/>
        <v>316770</v>
      </c>
    </row>
    <row r="95" spans="1:8" s="164" customFormat="1" ht="31.5">
      <c r="A95" s="178" t="s">
        <v>239</v>
      </c>
      <c r="B95" s="150" t="s">
        <v>224</v>
      </c>
      <c r="C95" s="150" t="s">
        <v>318</v>
      </c>
      <c r="D95" s="150" t="s">
        <v>328</v>
      </c>
      <c r="E95" s="150" t="s">
        <v>240</v>
      </c>
      <c r="F95" s="159">
        <v>316770</v>
      </c>
      <c r="G95" s="154"/>
      <c r="H95" s="154">
        <f>F95+G95</f>
        <v>316770</v>
      </c>
    </row>
    <row r="96" spans="1:8" s="164" customFormat="1" ht="47.25">
      <c r="A96" s="153" t="s">
        <v>329</v>
      </c>
      <c r="B96" s="155" t="s">
        <v>224</v>
      </c>
      <c r="C96" s="155" t="s">
        <v>318</v>
      </c>
      <c r="D96" s="150" t="s">
        <v>324</v>
      </c>
      <c r="E96" s="155"/>
      <c r="F96" s="154">
        <f>F97</f>
        <v>5309479.07</v>
      </c>
      <c r="G96" s="154">
        <f aca="true" t="shared" si="11" ref="G96:H99">G97</f>
        <v>-63167.61</v>
      </c>
      <c r="H96" s="154">
        <f t="shared" si="11"/>
        <v>5246311.46</v>
      </c>
    </row>
    <row r="97" spans="1:8" s="164" customFormat="1" ht="31.5">
      <c r="A97" s="149" t="s">
        <v>330</v>
      </c>
      <c r="B97" s="155" t="s">
        <v>224</v>
      </c>
      <c r="C97" s="155" t="s">
        <v>318</v>
      </c>
      <c r="D97" s="150" t="s">
        <v>326</v>
      </c>
      <c r="E97" s="155"/>
      <c r="F97" s="154">
        <f>F98</f>
        <v>5309479.07</v>
      </c>
      <c r="G97" s="154">
        <f t="shared" si="11"/>
        <v>-63167.61</v>
      </c>
      <c r="H97" s="154">
        <f t="shared" si="11"/>
        <v>5246311.46</v>
      </c>
    </row>
    <row r="98" spans="1:8" s="164" customFormat="1" ht="29.25" customHeight="1">
      <c r="A98" s="167" t="s">
        <v>331</v>
      </c>
      <c r="B98" s="155" t="s">
        <v>224</v>
      </c>
      <c r="C98" s="155" t="s">
        <v>318</v>
      </c>
      <c r="D98" s="150" t="s">
        <v>332</v>
      </c>
      <c r="E98" s="155"/>
      <c r="F98" s="154">
        <f>F99</f>
        <v>5309479.07</v>
      </c>
      <c r="G98" s="154">
        <f t="shared" si="11"/>
        <v>-63167.61</v>
      </c>
      <c r="H98" s="154">
        <f t="shared" si="11"/>
        <v>5246311.46</v>
      </c>
    </row>
    <row r="99" spans="1:8" s="164" customFormat="1" ht="31.5">
      <c r="A99" s="165" t="s">
        <v>237</v>
      </c>
      <c r="B99" s="155" t="s">
        <v>224</v>
      </c>
      <c r="C99" s="155" t="s">
        <v>318</v>
      </c>
      <c r="D99" s="150" t="s">
        <v>332</v>
      </c>
      <c r="E99" s="155" t="s">
        <v>238</v>
      </c>
      <c r="F99" s="154">
        <f>F100</f>
        <v>5309479.07</v>
      </c>
      <c r="G99" s="154">
        <f t="shared" si="11"/>
        <v>-63167.61</v>
      </c>
      <c r="H99" s="154">
        <f t="shared" si="11"/>
        <v>5246311.46</v>
      </c>
    </row>
    <row r="100" spans="1:8" s="164" customFormat="1" ht="31.5">
      <c r="A100" s="165" t="s">
        <v>239</v>
      </c>
      <c r="B100" s="155" t="s">
        <v>224</v>
      </c>
      <c r="C100" s="155" t="s">
        <v>318</v>
      </c>
      <c r="D100" s="150" t="s">
        <v>332</v>
      </c>
      <c r="E100" s="155" t="s">
        <v>240</v>
      </c>
      <c r="F100" s="154">
        <v>5309479.07</v>
      </c>
      <c r="G100" s="154">
        <v>-63167.61</v>
      </c>
      <c r="H100" s="154">
        <f>F100+G100</f>
        <v>5246311.46</v>
      </c>
    </row>
    <row r="101" spans="1:8" s="164" customFormat="1" ht="31.5">
      <c r="A101" s="149" t="s">
        <v>333</v>
      </c>
      <c r="B101" s="155" t="s">
        <v>224</v>
      </c>
      <c r="C101" s="155" t="s">
        <v>318</v>
      </c>
      <c r="D101" s="155" t="s">
        <v>334</v>
      </c>
      <c r="E101" s="150"/>
      <c r="F101" s="154">
        <f>F102</f>
        <v>450000</v>
      </c>
      <c r="G101" s="154">
        <f aca="true" t="shared" si="12" ref="G101:H104">G102</f>
        <v>-138965.68</v>
      </c>
      <c r="H101" s="154">
        <f t="shared" si="12"/>
        <v>311034.32</v>
      </c>
    </row>
    <row r="102" spans="1:8" s="164" customFormat="1" ht="31.5">
      <c r="A102" s="149" t="s">
        <v>335</v>
      </c>
      <c r="B102" s="155" t="s">
        <v>224</v>
      </c>
      <c r="C102" s="155" t="s">
        <v>318</v>
      </c>
      <c r="D102" s="155" t="s">
        <v>336</v>
      </c>
      <c r="E102" s="150"/>
      <c r="F102" s="154">
        <f>F103</f>
        <v>450000</v>
      </c>
      <c r="G102" s="154">
        <f t="shared" si="12"/>
        <v>-138965.68</v>
      </c>
      <c r="H102" s="154">
        <f t="shared" si="12"/>
        <v>311034.32</v>
      </c>
    </row>
    <row r="103" spans="1:8" s="164" customFormat="1" ht="47.25">
      <c r="A103" s="149" t="s">
        <v>337</v>
      </c>
      <c r="B103" s="155" t="s">
        <v>224</v>
      </c>
      <c r="C103" s="155" t="s">
        <v>318</v>
      </c>
      <c r="D103" s="155" t="s">
        <v>338</v>
      </c>
      <c r="E103" s="150"/>
      <c r="F103" s="154">
        <f>F104</f>
        <v>450000</v>
      </c>
      <c r="G103" s="154">
        <f t="shared" si="12"/>
        <v>-138965.68</v>
      </c>
      <c r="H103" s="154">
        <f t="shared" si="12"/>
        <v>311034.32</v>
      </c>
    </row>
    <row r="104" spans="1:8" s="164" customFormat="1" ht="31.5">
      <c r="A104" s="165" t="s">
        <v>237</v>
      </c>
      <c r="B104" s="155" t="s">
        <v>224</v>
      </c>
      <c r="C104" s="155" t="s">
        <v>318</v>
      </c>
      <c r="D104" s="155" t="s">
        <v>338</v>
      </c>
      <c r="E104" s="150" t="s">
        <v>238</v>
      </c>
      <c r="F104" s="154">
        <f>F105</f>
        <v>450000</v>
      </c>
      <c r="G104" s="154">
        <f t="shared" si="12"/>
        <v>-138965.68</v>
      </c>
      <c r="H104" s="154">
        <f t="shared" si="12"/>
        <v>311034.32</v>
      </c>
    </row>
    <row r="105" spans="1:8" s="164" customFormat="1" ht="31.5">
      <c r="A105" s="165" t="s">
        <v>239</v>
      </c>
      <c r="B105" s="155" t="s">
        <v>224</v>
      </c>
      <c r="C105" s="155" t="s">
        <v>318</v>
      </c>
      <c r="D105" s="155" t="s">
        <v>338</v>
      </c>
      <c r="E105" s="150" t="s">
        <v>240</v>
      </c>
      <c r="F105" s="154">
        <v>450000</v>
      </c>
      <c r="G105" s="154">
        <v>-138965.68</v>
      </c>
      <c r="H105" s="154">
        <f>F105+G105</f>
        <v>311034.32</v>
      </c>
    </row>
    <row r="106" spans="1:8" s="164" customFormat="1" ht="15.75">
      <c r="A106" s="149" t="s">
        <v>339</v>
      </c>
      <c r="B106" s="150" t="s">
        <v>224</v>
      </c>
      <c r="C106" s="150" t="s">
        <v>340</v>
      </c>
      <c r="D106" s="150"/>
      <c r="E106" s="150"/>
      <c r="F106" s="154">
        <f>F111+F107</f>
        <v>508787.44</v>
      </c>
      <c r="G106" s="154">
        <f>G111+G107</f>
        <v>-234875</v>
      </c>
      <c r="H106" s="154">
        <f>H107+H113+H117</f>
        <v>273912.44</v>
      </c>
    </row>
    <row r="107" spans="1:8" s="164" customFormat="1" ht="26.25">
      <c r="A107" s="169" t="s">
        <v>341</v>
      </c>
      <c r="B107" s="158"/>
      <c r="C107" s="158" t="s">
        <v>340</v>
      </c>
      <c r="D107" s="158" t="s">
        <v>342</v>
      </c>
      <c r="E107" s="158"/>
      <c r="F107" s="154">
        <f>F108</f>
        <v>10287</v>
      </c>
      <c r="G107" s="154">
        <f aca="true" t="shared" si="13" ref="G107:H109">G108</f>
        <v>0</v>
      </c>
      <c r="H107" s="154">
        <f t="shared" si="13"/>
        <v>10287</v>
      </c>
    </row>
    <row r="108" spans="1:8" s="164" customFormat="1" ht="26.25">
      <c r="A108" s="169" t="s">
        <v>237</v>
      </c>
      <c r="B108" s="158" t="s">
        <v>224</v>
      </c>
      <c r="C108" s="158" t="s">
        <v>340</v>
      </c>
      <c r="D108" s="158" t="s">
        <v>342</v>
      </c>
      <c r="E108" s="158" t="s">
        <v>238</v>
      </c>
      <c r="F108" s="154">
        <f>F109</f>
        <v>10287</v>
      </c>
      <c r="G108" s="154">
        <f t="shared" si="13"/>
        <v>0</v>
      </c>
      <c r="H108" s="154">
        <f t="shared" si="13"/>
        <v>10287</v>
      </c>
    </row>
    <row r="109" spans="1:8" s="164" customFormat="1" ht="26.25">
      <c r="A109" s="169" t="s">
        <v>239</v>
      </c>
      <c r="B109" s="158" t="s">
        <v>224</v>
      </c>
      <c r="C109" s="158" t="s">
        <v>340</v>
      </c>
      <c r="D109" s="158" t="s">
        <v>342</v>
      </c>
      <c r="E109" s="158" t="s">
        <v>240</v>
      </c>
      <c r="F109" s="154">
        <f>F110</f>
        <v>10287</v>
      </c>
      <c r="G109" s="154">
        <f t="shared" si="13"/>
        <v>0</v>
      </c>
      <c r="H109" s="154">
        <f t="shared" si="13"/>
        <v>10287</v>
      </c>
    </row>
    <row r="110" spans="1:8" s="164" customFormat="1" ht="25.5">
      <c r="A110" s="157" t="s">
        <v>343</v>
      </c>
      <c r="B110" s="158" t="s">
        <v>224</v>
      </c>
      <c r="C110" s="158" t="s">
        <v>340</v>
      </c>
      <c r="D110" s="158" t="s">
        <v>342</v>
      </c>
      <c r="E110" s="158" t="s">
        <v>344</v>
      </c>
      <c r="F110" s="154">
        <v>10287</v>
      </c>
      <c r="G110" s="154"/>
      <c r="H110" s="154">
        <f>F110+G110</f>
        <v>10287</v>
      </c>
    </row>
    <row r="111" spans="1:8" s="164" customFormat="1" ht="31.5">
      <c r="A111" s="153" t="s">
        <v>345</v>
      </c>
      <c r="B111" s="155" t="s">
        <v>224</v>
      </c>
      <c r="C111" s="155" t="s">
        <v>340</v>
      </c>
      <c r="D111" s="155" t="s">
        <v>346</v>
      </c>
      <c r="E111" s="155"/>
      <c r="F111" s="154">
        <f aca="true" t="shared" si="14" ref="F111:H112">F112</f>
        <v>498500.44</v>
      </c>
      <c r="G111" s="154">
        <f t="shared" si="14"/>
        <v>-234875</v>
      </c>
      <c r="H111" s="154">
        <f t="shared" si="14"/>
        <v>46800</v>
      </c>
    </row>
    <row r="112" spans="1:8" s="164" customFormat="1" ht="31.5">
      <c r="A112" s="153" t="s">
        <v>347</v>
      </c>
      <c r="B112" s="155" t="s">
        <v>224</v>
      </c>
      <c r="C112" s="155" t="s">
        <v>340</v>
      </c>
      <c r="D112" s="155" t="s">
        <v>348</v>
      </c>
      <c r="E112" s="155"/>
      <c r="F112" s="154">
        <f t="shared" si="14"/>
        <v>498500.44</v>
      </c>
      <c r="G112" s="154">
        <f t="shared" si="14"/>
        <v>-234875</v>
      </c>
      <c r="H112" s="154">
        <f t="shared" si="14"/>
        <v>46800</v>
      </c>
    </row>
    <row r="113" spans="1:8" s="164" customFormat="1" ht="47.25">
      <c r="A113" s="153" t="s">
        <v>349</v>
      </c>
      <c r="B113" s="155" t="s">
        <v>224</v>
      </c>
      <c r="C113" s="155" t="s">
        <v>340</v>
      </c>
      <c r="D113" s="155" t="s">
        <v>350</v>
      </c>
      <c r="E113" s="155"/>
      <c r="F113" s="154">
        <f>F114+F117</f>
        <v>498500.44</v>
      </c>
      <c r="G113" s="154">
        <f>G114+G117</f>
        <v>-234875</v>
      </c>
      <c r="H113" s="154">
        <f>H114</f>
        <v>46800</v>
      </c>
    </row>
    <row r="114" spans="1:8" s="164" customFormat="1" ht="31.5">
      <c r="A114" s="167" t="s">
        <v>351</v>
      </c>
      <c r="B114" s="155" t="s">
        <v>224</v>
      </c>
      <c r="C114" s="155" t="s">
        <v>340</v>
      </c>
      <c r="D114" s="155" t="s">
        <v>352</v>
      </c>
      <c r="E114" s="155"/>
      <c r="F114" s="154">
        <f aca="true" t="shared" si="15" ref="F114:H115">F115</f>
        <v>233405.94</v>
      </c>
      <c r="G114" s="154">
        <f t="shared" si="15"/>
        <v>-186605.94</v>
      </c>
      <c r="H114" s="154">
        <f t="shared" si="15"/>
        <v>46800</v>
      </c>
    </row>
    <row r="115" spans="1:8" s="164" customFormat="1" ht="31.5">
      <c r="A115" s="165" t="s">
        <v>237</v>
      </c>
      <c r="B115" s="155" t="s">
        <v>224</v>
      </c>
      <c r="C115" s="155" t="s">
        <v>340</v>
      </c>
      <c r="D115" s="155" t="s">
        <v>352</v>
      </c>
      <c r="E115" s="155" t="s">
        <v>238</v>
      </c>
      <c r="F115" s="154">
        <f t="shared" si="15"/>
        <v>233405.94</v>
      </c>
      <c r="G115" s="154">
        <f t="shared" si="15"/>
        <v>-186605.94</v>
      </c>
      <c r="H115" s="154">
        <f t="shared" si="15"/>
        <v>46800</v>
      </c>
    </row>
    <row r="116" spans="1:8" s="164" customFormat="1" ht="31.5">
      <c r="A116" s="165" t="s">
        <v>239</v>
      </c>
      <c r="B116" s="155" t="s">
        <v>224</v>
      </c>
      <c r="C116" s="155" t="s">
        <v>340</v>
      </c>
      <c r="D116" s="155" t="s">
        <v>352</v>
      </c>
      <c r="E116" s="155" t="s">
        <v>240</v>
      </c>
      <c r="F116" s="154">
        <v>233405.94</v>
      </c>
      <c r="G116" s="154">
        <v>-186605.94</v>
      </c>
      <c r="H116" s="154">
        <f>F116+G116</f>
        <v>46800</v>
      </c>
    </row>
    <row r="117" spans="1:8" s="164" customFormat="1" ht="38.25">
      <c r="A117" s="157" t="s">
        <v>353</v>
      </c>
      <c r="B117" s="155" t="s">
        <v>224</v>
      </c>
      <c r="C117" s="155" t="s">
        <v>340</v>
      </c>
      <c r="D117" s="155" t="s">
        <v>354</v>
      </c>
      <c r="E117" s="155"/>
      <c r="F117" s="154">
        <f aca="true" t="shared" si="16" ref="F117:H118">F118</f>
        <v>265094.5</v>
      </c>
      <c r="G117" s="154">
        <f t="shared" si="16"/>
        <v>-48269.06</v>
      </c>
      <c r="H117" s="154">
        <f t="shared" si="16"/>
        <v>216825.44</v>
      </c>
    </row>
    <row r="118" spans="1:8" s="164" customFormat="1" ht="25.5">
      <c r="A118" s="157" t="s">
        <v>237</v>
      </c>
      <c r="B118" s="155" t="s">
        <v>224</v>
      </c>
      <c r="C118" s="155" t="s">
        <v>340</v>
      </c>
      <c r="D118" s="155" t="s">
        <v>354</v>
      </c>
      <c r="E118" s="155" t="s">
        <v>238</v>
      </c>
      <c r="F118" s="154">
        <f t="shared" si="16"/>
        <v>265094.5</v>
      </c>
      <c r="G118" s="154">
        <f t="shared" si="16"/>
        <v>-48269.06</v>
      </c>
      <c r="H118" s="154">
        <f t="shared" si="16"/>
        <v>216825.44</v>
      </c>
    </row>
    <row r="119" spans="1:8" s="164" customFormat="1" ht="25.5">
      <c r="A119" s="157" t="s">
        <v>239</v>
      </c>
      <c r="B119" s="155" t="s">
        <v>224</v>
      </c>
      <c r="C119" s="155" t="s">
        <v>340</v>
      </c>
      <c r="D119" s="155" t="s">
        <v>354</v>
      </c>
      <c r="E119" s="155" t="s">
        <v>240</v>
      </c>
      <c r="F119" s="154">
        <f>69952+195142.5</f>
        <v>265094.5</v>
      </c>
      <c r="G119" s="154">
        <v>-48269.06</v>
      </c>
      <c r="H119" s="154">
        <f>F119+G119</f>
        <v>216825.44</v>
      </c>
    </row>
    <row r="120" spans="1:8" s="164" customFormat="1" ht="15.75">
      <c r="A120" s="151" t="s">
        <v>355</v>
      </c>
      <c r="B120" s="152" t="s">
        <v>224</v>
      </c>
      <c r="C120" s="152" t="s">
        <v>356</v>
      </c>
      <c r="D120" s="150"/>
      <c r="E120" s="152"/>
      <c r="F120" s="147">
        <f>F121+F128+F142</f>
        <v>34412674.129999995</v>
      </c>
      <c r="G120" s="147">
        <f>G121+G128+G142</f>
        <v>-7682898.59</v>
      </c>
      <c r="H120" s="147">
        <f>H121+H128+H142</f>
        <v>26729775.540000003</v>
      </c>
    </row>
    <row r="121" spans="1:8" s="164" customFormat="1" ht="15.75">
      <c r="A121" s="149" t="s">
        <v>357</v>
      </c>
      <c r="B121" s="150" t="s">
        <v>224</v>
      </c>
      <c r="C121" s="150" t="s">
        <v>358</v>
      </c>
      <c r="D121" s="150"/>
      <c r="E121" s="150"/>
      <c r="F121" s="154">
        <f aca="true" t="shared" si="17" ref="F121:H122">F122</f>
        <v>404683.02</v>
      </c>
      <c r="G121" s="154">
        <f t="shared" si="17"/>
        <v>0</v>
      </c>
      <c r="H121" s="154">
        <f t="shared" si="17"/>
        <v>404683.02</v>
      </c>
    </row>
    <row r="122" spans="1:8" s="164" customFormat="1" ht="47.25">
      <c r="A122" s="149" t="s">
        <v>359</v>
      </c>
      <c r="B122" s="150" t="s">
        <v>224</v>
      </c>
      <c r="C122" s="150" t="s">
        <v>358</v>
      </c>
      <c r="D122" s="150" t="s">
        <v>360</v>
      </c>
      <c r="E122" s="150"/>
      <c r="F122" s="154">
        <f t="shared" si="17"/>
        <v>404683.02</v>
      </c>
      <c r="G122" s="154">
        <f t="shared" si="17"/>
        <v>0</v>
      </c>
      <c r="H122" s="154">
        <f t="shared" si="17"/>
        <v>404683.02</v>
      </c>
    </row>
    <row r="123" spans="1:8" s="164" customFormat="1" ht="31.5">
      <c r="A123" s="149" t="s">
        <v>361</v>
      </c>
      <c r="B123" s="150" t="s">
        <v>224</v>
      </c>
      <c r="C123" s="150" t="s">
        <v>358</v>
      </c>
      <c r="D123" s="150" t="s">
        <v>362</v>
      </c>
      <c r="E123" s="150"/>
      <c r="F123" s="154">
        <f>F125</f>
        <v>404683.02</v>
      </c>
      <c r="G123" s="154">
        <f>G125</f>
        <v>0</v>
      </c>
      <c r="H123" s="154">
        <f>H125</f>
        <v>404683.02</v>
      </c>
    </row>
    <row r="124" spans="1:8" s="164" customFormat="1" ht="31.5">
      <c r="A124" s="149" t="s">
        <v>363</v>
      </c>
      <c r="B124" s="150" t="s">
        <v>224</v>
      </c>
      <c r="C124" s="150" t="s">
        <v>358</v>
      </c>
      <c r="D124" s="150" t="s">
        <v>364</v>
      </c>
      <c r="E124" s="150"/>
      <c r="F124" s="154">
        <f>F125</f>
        <v>404683.02</v>
      </c>
      <c r="G124" s="154">
        <f aca="true" t="shared" si="18" ref="G124:H126">G125</f>
        <v>0</v>
      </c>
      <c r="H124" s="154">
        <f t="shared" si="18"/>
        <v>404683.02</v>
      </c>
    </row>
    <row r="125" spans="1:8" s="164" customFormat="1" ht="31.5">
      <c r="A125" s="149" t="s">
        <v>365</v>
      </c>
      <c r="B125" s="150" t="s">
        <v>224</v>
      </c>
      <c r="C125" s="150" t="s">
        <v>358</v>
      </c>
      <c r="D125" s="150" t="s">
        <v>366</v>
      </c>
      <c r="E125" s="150"/>
      <c r="F125" s="154">
        <f>F126</f>
        <v>404683.02</v>
      </c>
      <c r="G125" s="154">
        <f t="shared" si="18"/>
        <v>0</v>
      </c>
      <c r="H125" s="154">
        <f t="shared" si="18"/>
        <v>404683.02</v>
      </c>
    </row>
    <row r="126" spans="1:8" s="164" customFormat="1" ht="31.5">
      <c r="A126" s="165" t="s">
        <v>237</v>
      </c>
      <c r="B126" s="150" t="s">
        <v>224</v>
      </c>
      <c r="C126" s="150" t="s">
        <v>358</v>
      </c>
      <c r="D126" s="150" t="s">
        <v>366</v>
      </c>
      <c r="E126" s="150" t="s">
        <v>238</v>
      </c>
      <c r="F126" s="154">
        <f>F127</f>
        <v>404683.02</v>
      </c>
      <c r="G126" s="154">
        <f t="shared" si="18"/>
        <v>0</v>
      </c>
      <c r="H126" s="154">
        <f t="shared" si="18"/>
        <v>404683.02</v>
      </c>
    </row>
    <row r="127" spans="1:8" s="164" customFormat="1" ht="31.5">
      <c r="A127" s="165" t="s">
        <v>239</v>
      </c>
      <c r="B127" s="150" t="s">
        <v>224</v>
      </c>
      <c r="C127" s="150" t="s">
        <v>358</v>
      </c>
      <c r="D127" s="150" t="s">
        <v>366</v>
      </c>
      <c r="E127" s="150" t="s">
        <v>240</v>
      </c>
      <c r="F127" s="154">
        <v>404683.02</v>
      </c>
      <c r="G127" s="154"/>
      <c r="H127" s="154">
        <f>F127+G127</f>
        <v>404683.02</v>
      </c>
    </row>
    <row r="128" spans="1:8" s="164" customFormat="1" ht="15.75">
      <c r="A128" s="149" t="s">
        <v>367</v>
      </c>
      <c r="B128" s="150" t="s">
        <v>224</v>
      </c>
      <c r="C128" s="150" t="s">
        <v>368</v>
      </c>
      <c r="D128" s="150"/>
      <c r="E128" s="150"/>
      <c r="F128" s="154">
        <f>F129+F135+F140</f>
        <v>8317789.92</v>
      </c>
      <c r="G128" s="154">
        <f>G129+G135+G140</f>
        <v>-12789.92</v>
      </c>
      <c r="H128" s="154">
        <f>H129+H135+H140</f>
        <v>8305000</v>
      </c>
    </row>
    <row r="129" spans="1:8" s="164" customFormat="1" ht="47.25" hidden="1">
      <c r="A129" s="149" t="s">
        <v>359</v>
      </c>
      <c r="B129" s="150" t="s">
        <v>224</v>
      </c>
      <c r="C129" s="150" t="s">
        <v>368</v>
      </c>
      <c r="D129" s="150" t="s">
        <v>360</v>
      </c>
      <c r="E129" s="150"/>
      <c r="F129" s="154">
        <f>F130</f>
        <v>0</v>
      </c>
      <c r="G129" s="154">
        <f aca="true" t="shared" si="19" ref="G129:H133">G130</f>
        <v>0</v>
      </c>
      <c r="H129" s="154">
        <f t="shared" si="19"/>
        <v>0</v>
      </c>
    </row>
    <row r="130" spans="1:8" s="164" customFormat="1" ht="15.75" hidden="1">
      <c r="A130" s="149" t="s">
        <v>369</v>
      </c>
      <c r="B130" s="150" t="s">
        <v>224</v>
      </c>
      <c r="C130" s="150" t="s">
        <v>368</v>
      </c>
      <c r="D130" s="155" t="s">
        <v>370</v>
      </c>
      <c r="E130" s="150"/>
      <c r="F130" s="154">
        <f>F131</f>
        <v>0</v>
      </c>
      <c r="G130" s="154">
        <f t="shared" si="19"/>
        <v>0</v>
      </c>
      <c r="H130" s="154">
        <f t="shared" si="19"/>
        <v>0</v>
      </c>
    </row>
    <row r="131" spans="1:8" s="164" customFormat="1" ht="47.25" hidden="1">
      <c r="A131" s="149" t="s">
        <v>371</v>
      </c>
      <c r="B131" s="150" t="s">
        <v>224</v>
      </c>
      <c r="C131" s="150" t="s">
        <v>368</v>
      </c>
      <c r="D131" s="155" t="s">
        <v>372</v>
      </c>
      <c r="E131" s="150"/>
      <c r="F131" s="154">
        <f>F132</f>
        <v>0</v>
      </c>
      <c r="G131" s="154">
        <f t="shared" si="19"/>
        <v>0</v>
      </c>
      <c r="H131" s="154">
        <f t="shared" si="19"/>
        <v>0</v>
      </c>
    </row>
    <row r="132" spans="1:8" s="164" customFormat="1" ht="47.25" hidden="1">
      <c r="A132" s="149" t="s">
        <v>373</v>
      </c>
      <c r="B132" s="150" t="s">
        <v>224</v>
      </c>
      <c r="C132" s="150" t="s">
        <v>368</v>
      </c>
      <c r="D132" s="155" t="s">
        <v>374</v>
      </c>
      <c r="E132" s="150"/>
      <c r="F132" s="154">
        <f>F133</f>
        <v>0</v>
      </c>
      <c r="G132" s="154">
        <f t="shared" si="19"/>
        <v>0</v>
      </c>
      <c r="H132" s="154">
        <f t="shared" si="19"/>
        <v>0</v>
      </c>
    </row>
    <row r="133" spans="1:8" s="164" customFormat="1" ht="31.5" hidden="1">
      <c r="A133" s="165" t="s">
        <v>237</v>
      </c>
      <c r="B133" s="150" t="s">
        <v>224</v>
      </c>
      <c r="C133" s="150" t="s">
        <v>368</v>
      </c>
      <c r="D133" s="155" t="s">
        <v>374</v>
      </c>
      <c r="E133" s="150" t="s">
        <v>238</v>
      </c>
      <c r="F133" s="154">
        <f>F134</f>
        <v>0</v>
      </c>
      <c r="G133" s="154">
        <f t="shared" si="19"/>
        <v>0</v>
      </c>
      <c r="H133" s="154">
        <f t="shared" si="19"/>
        <v>0</v>
      </c>
    </row>
    <row r="134" spans="1:8" s="164" customFormat="1" ht="31.5" hidden="1">
      <c r="A134" s="165" t="s">
        <v>239</v>
      </c>
      <c r="B134" s="150" t="s">
        <v>224</v>
      </c>
      <c r="C134" s="150" t="s">
        <v>368</v>
      </c>
      <c r="D134" s="155" t="s">
        <v>374</v>
      </c>
      <c r="E134" s="150" t="s">
        <v>240</v>
      </c>
      <c r="F134" s="154"/>
      <c r="G134" s="154"/>
      <c r="H134" s="154">
        <f>F134+G134</f>
        <v>0</v>
      </c>
    </row>
    <row r="135" spans="1:8" s="164" customFormat="1" ht="33" customHeight="1">
      <c r="A135" s="149" t="s">
        <v>375</v>
      </c>
      <c r="B135" s="150" t="s">
        <v>224</v>
      </c>
      <c r="C135" s="150" t="s">
        <v>368</v>
      </c>
      <c r="D135" s="150" t="s">
        <v>376</v>
      </c>
      <c r="E135" s="150"/>
      <c r="F135" s="154">
        <f>F136</f>
        <v>12789.92</v>
      </c>
      <c r="G135" s="154">
        <f aca="true" t="shared" si="20" ref="G135:H138">G136</f>
        <v>-12789.92</v>
      </c>
      <c r="H135" s="154">
        <f t="shared" si="20"/>
        <v>0</v>
      </c>
    </row>
    <row r="136" spans="1:8" s="164" customFormat="1" ht="31.5">
      <c r="A136" s="149" t="s">
        <v>377</v>
      </c>
      <c r="B136" s="150" t="s">
        <v>224</v>
      </c>
      <c r="C136" s="150" t="s">
        <v>368</v>
      </c>
      <c r="D136" s="150" t="s">
        <v>378</v>
      </c>
      <c r="E136" s="150"/>
      <c r="F136" s="154">
        <f>F137</f>
        <v>12789.92</v>
      </c>
      <c r="G136" s="154">
        <f t="shared" si="20"/>
        <v>-12789.92</v>
      </c>
      <c r="H136" s="154">
        <f t="shared" si="20"/>
        <v>0</v>
      </c>
    </row>
    <row r="137" spans="1:8" s="164" customFormat="1" ht="47.25">
      <c r="A137" s="149" t="s">
        <v>373</v>
      </c>
      <c r="B137" s="150" t="s">
        <v>224</v>
      </c>
      <c r="C137" s="150" t="s">
        <v>368</v>
      </c>
      <c r="D137" s="150" t="s">
        <v>379</v>
      </c>
      <c r="E137" s="150"/>
      <c r="F137" s="154">
        <f>F138</f>
        <v>12789.92</v>
      </c>
      <c r="G137" s="154">
        <f t="shared" si="20"/>
        <v>-12789.92</v>
      </c>
      <c r="H137" s="154">
        <f t="shared" si="20"/>
        <v>0</v>
      </c>
    </row>
    <row r="138" spans="1:8" s="164" customFormat="1" ht="31.5">
      <c r="A138" s="165" t="s">
        <v>237</v>
      </c>
      <c r="B138" s="150" t="s">
        <v>224</v>
      </c>
      <c r="C138" s="150" t="s">
        <v>368</v>
      </c>
      <c r="D138" s="150" t="s">
        <v>379</v>
      </c>
      <c r="E138" s="150" t="s">
        <v>238</v>
      </c>
      <c r="F138" s="154">
        <f>F139</f>
        <v>12789.92</v>
      </c>
      <c r="G138" s="154">
        <f t="shared" si="20"/>
        <v>-12789.92</v>
      </c>
      <c r="H138" s="154">
        <f t="shared" si="20"/>
        <v>0</v>
      </c>
    </row>
    <row r="139" spans="1:8" s="164" customFormat="1" ht="31.5">
      <c r="A139" s="165" t="s">
        <v>239</v>
      </c>
      <c r="B139" s="150" t="s">
        <v>224</v>
      </c>
      <c r="C139" s="150" t="s">
        <v>368</v>
      </c>
      <c r="D139" s="150" t="s">
        <v>379</v>
      </c>
      <c r="E139" s="150" t="s">
        <v>240</v>
      </c>
      <c r="F139" s="154">
        <v>12789.92</v>
      </c>
      <c r="G139" s="154">
        <v>-12789.92</v>
      </c>
      <c r="H139" s="154">
        <f>F139+G139</f>
        <v>0</v>
      </c>
    </row>
    <row r="140" spans="1:8" s="164" customFormat="1" ht="31.5">
      <c r="A140" s="165" t="s">
        <v>412</v>
      </c>
      <c r="B140" s="150" t="s">
        <v>224</v>
      </c>
      <c r="C140" s="150" t="s">
        <v>368</v>
      </c>
      <c r="D140" s="150" t="s">
        <v>413</v>
      </c>
      <c r="E140" s="150" t="s">
        <v>527</v>
      </c>
      <c r="F140" s="154">
        <f>F141</f>
        <v>8305000</v>
      </c>
      <c r="G140" s="154">
        <f>G141</f>
        <v>0</v>
      </c>
      <c r="H140" s="154">
        <f>H141</f>
        <v>8305000</v>
      </c>
    </row>
    <row r="141" spans="1:8" s="164" customFormat="1" ht="47.25">
      <c r="A141" s="165" t="s">
        <v>526</v>
      </c>
      <c r="B141" s="150" t="s">
        <v>224</v>
      </c>
      <c r="C141" s="150" t="s">
        <v>368</v>
      </c>
      <c r="D141" s="150" t="s">
        <v>413</v>
      </c>
      <c r="E141" s="150" t="s">
        <v>528</v>
      </c>
      <c r="F141" s="154">
        <v>8305000</v>
      </c>
      <c r="G141" s="197"/>
      <c r="H141" s="154">
        <f>F141+G141</f>
        <v>8305000</v>
      </c>
    </row>
    <row r="142" spans="1:8" s="163" customFormat="1" ht="15.75">
      <c r="A142" s="149" t="s">
        <v>380</v>
      </c>
      <c r="B142" s="150" t="s">
        <v>381</v>
      </c>
      <c r="C142" s="150" t="s">
        <v>382</v>
      </c>
      <c r="D142" s="162"/>
      <c r="E142" s="150"/>
      <c r="F142" s="154">
        <f>F152+F143+F146+F149</f>
        <v>25690201.189999998</v>
      </c>
      <c r="G142" s="154">
        <f>G152+G143+G146+G149</f>
        <v>-7670108.67</v>
      </c>
      <c r="H142" s="154">
        <f>H152+H143+H146+H149</f>
        <v>18020092.520000003</v>
      </c>
    </row>
    <row r="143" spans="1:8" s="163" customFormat="1" ht="15.75">
      <c r="A143" s="179" t="s">
        <v>383</v>
      </c>
      <c r="B143" s="155" t="s">
        <v>381</v>
      </c>
      <c r="C143" s="155" t="s">
        <v>382</v>
      </c>
      <c r="D143" s="155" t="s">
        <v>384</v>
      </c>
      <c r="E143" s="180"/>
      <c r="F143" s="154">
        <f aca="true" t="shared" si="21" ref="F143:H144">F144</f>
        <v>7417355.11</v>
      </c>
      <c r="G143" s="154">
        <f t="shared" si="21"/>
        <v>0</v>
      </c>
      <c r="H143" s="154">
        <f t="shared" si="21"/>
        <v>7417355.11</v>
      </c>
    </row>
    <row r="144" spans="1:8" s="163" customFormat="1" ht="26.25">
      <c r="A144" s="179" t="s">
        <v>237</v>
      </c>
      <c r="B144" s="155" t="s">
        <v>381</v>
      </c>
      <c r="C144" s="155" t="s">
        <v>382</v>
      </c>
      <c r="D144" s="155" t="s">
        <v>384</v>
      </c>
      <c r="E144" s="155" t="s">
        <v>238</v>
      </c>
      <c r="F144" s="154">
        <f t="shared" si="21"/>
        <v>7417355.11</v>
      </c>
      <c r="G144" s="154">
        <f t="shared" si="21"/>
        <v>0</v>
      </c>
      <c r="H144" s="154">
        <f t="shared" si="21"/>
        <v>7417355.11</v>
      </c>
    </row>
    <row r="145" spans="1:8" s="163" customFormat="1" ht="26.25">
      <c r="A145" s="179" t="s">
        <v>239</v>
      </c>
      <c r="B145" s="155" t="s">
        <v>381</v>
      </c>
      <c r="C145" s="155" t="s">
        <v>382</v>
      </c>
      <c r="D145" s="155" t="s">
        <v>384</v>
      </c>
      <c r="E145" s="155" t="s">
        <v>240</v>
      </c>
      <c r="F145" s="154">
        <v>7417355.11</v>
      </c>
      <c r="G145" s="154"/>
      <c r="H145" s="154">
        <f>F145+G145</f>
        <v>7417355.11</v>
      </c>
    </row>
    <row r="146" spans="1:8" s="163" customFormat="1" ht="26.25">
      <c r="A146" s="179" t="s">
        <v>385</v>
      </c>
      <c r="B146" s="155" t="s">
        <v>381</v>
      </c>
      <c r="C146" s="155" t="s">
        <v>382</v>
      </c>
      <c r="D146" s="155" t="s">
        <v>386</v>
      </c>
      <c r="E146" s="155"/>
      <c r="F146" s="154">
        <f aca="true" t="shared" si="22" ref="F146:H147">F147</f>
        <v>2327410.92</v>
      </c>
      <c r="G146" s="154">
        <f t="shared" si="22"/>
        <v>0</v>
      </c>
      <c r="H146" s="154">
        <f t="shared" si="22"/>
        <v>2327410.92</v>
      </c>
    </row>
    <row r="147" spans="1:8" s="163" customFormat="1" ht="26.25">
      <c r="A147" s="179" t="s">
        <v>237</v>
      </c>
      <c r="B147" s="155" t="s">
        <v>381</v>
      </c>
      <c r="C147" s="155" t="s">
        <v>382</v>
      </c>
      <c r="D147" s="155" t="s">
        <v>386</v>
      </c>
      <c r="E147" s="155" t="s">
        <v>238</v>
      </c>
      <c r="F147" s="154">
        <f t="shared" si="22"/>
        <v>2327410.92</v>
      </c>
      <c r="G147" s="154">
        <f t="shared" si="22"/>
        <v>0</v>
      </c>
      <c r="H147" s="154">
        <f t="shared" si="22"/>
        <v>2327410.92</v>
      </c>
    </row>
    <row r="148" spans="1:8" s="163" customFormat="1" ht="26.25">
      <c r="A148" s="179" t="s">
        <v>239</v>
      </c>
      <c r="B148" s="155" t="s">
        <v>381</v>
      </c>
      <c r="C148" s="155" t="s">
        <v>382</v>
      </c>
      <c r="D148" s="155" t="s">
        <v>386</v>
      </c>
      <c r="E148" s="155" t="s">
        <v>240</v>
      </c>
      <c r="F148" s="154">
        <v>2327410.92</v>
      </c>
      <c r="G148" s="154"/>
      <c r="H148" s="154">
        <f>F148+G148</f>
        <v>2327410.92</v>
      </c>
    </row>
    <row r="149" spans="1:8" s="163" customFormat="1" ht="26.25">
      <c r="A149" s="179" t="s">
        <v>412</v>
      </c>
      <c r="B149" s="155" t="s">
        <v>381</v>
      </c>
      <c r="C149" s="155" t="s">
        <v>382</v>
      </c>
      <c r="D149" s="155" t="s">
        <v>413</v>
      </c>
      <c r="E149" s="155"/>
      <c r="F149" s="154">
        <f aca="true" t="shared" si="23" ref="F149:H150">F150</f>
        <v>500000</v>
      </c>
      <c r="G149" s="154">
        <f t="shared" si="23"/>
        <v>0</v>
      </c>
      <c r="H149" s="154">
        <f t="shared" si="23"/>
        <v>500000</v>
      </c>
    </row>
    <row r="150" spans="1:8" s="163" customFormat="1" ht="26.25">
      <c r="A150" s="179" t="s">
        <v>237</v>
      </c>
      <c r="B150" s="155" t="s">
        <v>381</v>
      </c>
      <c r="C150" s="155" t="s">
        <v>382</v>
      </c>
      <c r="D150" s="155" t="s">
        <v>413</v>
      </c>
      <c r="E150" s="155" t="s">
        <v>238</v>
      </c>
      <c r="F150" s="154">
        <f t="shared" si="23"/>
        <v>500000</v>
      </c>
      <c r="G150" s="154">
        <f t="shared" si="23"/>
        <v>0</v>
      </c>
      <c r="H150" s="154">
        <f t="shared" si="23"/>
        <v>500000</v>
      </c>
    </row>
    <row r="151" spans="1:8" s="163" customFormat="1" ht="26.25">
      <c r="A151" s="179" t="s">
        <v>239</v>
      </c>
      <c r="B151" s="155" t="s">
        <v>381</v>
      </c>
      <c r="C151" s="155" t="s">
        <v>382</v>
      </c>
      <c r="D151" s="155" t="s">
        <v>413</v>
      </c>
      <c r="E151" s="155" t="s">
        <v>240</v>
      </c>
      <c r="F151" s="154">
        <v>500000</v>
      </c>
      <c r="G151" s="154"/>
      <c r="H151" s="154">
        <f>F151+G151</f>
        <v>500000</v>
      </c>
    </row>
    <row r="152" spans="1:8" s="163" customFormat="1" ht="31.5">
      <c r="A152" s="153" t="s">
        <v>388</v>
      </c>
      <c r="B152" s="150" t="s">
        <v>381</v>
      </c>
      <c r="C152" s="150" t="s">
        <v>382</v>
      </c>
      <c r="D152" s="150" t="s">
        <v>389</v>
      </c>
      <c r="E152" s="152"/>
      <c r="F152" s="154">
        <f>F153</f>
        <v>15445435.16</v>
      </c>
      <c r="G152" s="154">
        <f aca="true" t="shared" si="24" ref="G152:H155">G153</f>
        <v>-7670108.67</v>
      </c>
      <c r="H152" s="154">
        <f t="shared" si="24"/>
        <v>7775326.49</v>
      </c>
    </row>
    <row r="153" spans="1:8" s="163" customFormat="1" ht="31.5">
      <c r="A153" s="153" t="s">
        <v>390</v>
      </c>
      <c r="B153" s="150" t="s">
        <v>381</v>
      </c>
      <c r="C153" s="150" t="s">
        <v>382</v>
      </c>
      <c r="D153" s="150" t="s">
        <v>391</v>
      </c>
      <c r="E153" s="152"/>
      <c r="F153" s="154">
        <f>F154</f>
        <v>15445435.16</v>
      </c>
      <c r="G153" s="154">
        <f t="shared" si="24"/>
        <v>-7670108.67</v>
      </c>
      <c r="H153" s="154">
        <f t="shared" si="24"/>
        <v>7775326.49</v>
      </c>
    </row>
    <row r="154" spans="1:8" s="163" customFormat="1" ht="15.75">
      <c r="A154" s="167" t="s">
        <v>392</v>
      </c>
      <c r="B154" s="150" t="s">
        <v>381</v>
      </c>
      <c r="C154" s="150" t="s">
        <v>382</v>
      </c>
      <c r="D154" s="150" t="s">
        <v>393</v>
      </c>
      <c r="E154" s="152"/>
      <c r="F154" s="154">
        <f>F155+F157</f>
        <v>15445435.16</v>
      </c>
      <c r="G154" s="154">
        <f>G155+G157</f>
        <v>-7670108.67</v>
      </c>
      <c r="H154" s="154">
        <f>H155+H157</f>
        <v>7775326.49</v>
      </c>
    </row>
    <row r="155" spans="1:8" s="163" customFormat="1" ht="31.5">
      <c r="A155" s="165" t="s">
        <v>237</v>
      </c>
      <c r="B155" s="150" t="s">
        <v>381</v>
      </c>
      <c r="C155" s="150" t="s">
        <v>382</v>
      </c>
      <c r="D155" s="150" t="s">
        <v>393</v>
      </c>
      <c r="E155" s="150" t="s">
        <v>238</v>
      </c>
      <c r="F155" s="154">
        <f>F156</f>
        <v>15430435.16</v>
      </c>
      <c r="G155" s="154">
        <f t="shared" si="24"/>
        <v>-7663408.76</v>
      </c>
      <c r="H155" s="154">
        <f t="shared" si="24"/>
        <v>7767026.4</v>
      </c>
    </row>
    <row r="156" spans="1:8" s="163" customFormat="1" ht="31.5">
      <c r="A156" s="165" t="s">
        <v>239</v>
      </c>
      <c r="B156" s="150" t="s">
        <v>381</v>
      </c>
      <c r="C156" s="150" t="s">
        <v>382</v>
      </c>
      <c r="D156" s="150" t="s">
        <v>393</v>
      </c>
      <c r="E156" s="150" t="s">
        <v>240</v>
      </c>
      <c r="F156" s="154">
        <f>15430435.16</f>
        <v>15430435.16</v>
      </c>
      <c r="G156" s="154">
        <v>-7663408.76</v>
      </c>
      <c r="H156" s="154">
        <f>F156+G156</f>
        <v>7767026.4</v>
      </c>
    </row>
    <row r="157" spans="1:8" s="163" customFormat="1" ht="31.5">
      <c r="A157" s="165" t="s">
        <v>497</v>
      </c>
      <c r="B157" s="150" t="s">
        <v>381</v>
      </c>
      <c r="C157" s="150" t="s">
        <v>382</v>
      </c>
      <c r="D157" s="150" t="s">
        <v>393</v>
      </c>
      <c r="E157" s="150" t="s">
        <v>498</v>
      </c>
      <c r="F157" s="154">
        <v>15000</v>
      </c>
      <c r="G157" s="154">
        <v>-6699.91</v>
      </c>
      <c r="H157" s="154">
        <f>F157+G157</f>
        <v>8300.09</v>
      </c>
    </row>
    <row r="158" spans="1:8" s="163" customFormat="1" ht="15.75">
      <c r="A158" s="151" t="s">
        <v>394</v>
      </c>
      <c r="B158" s="152" t="s">
        <v>224</v>
      </c>
      <c r="C158" s="152" t="s">
        <v>395</v>
      </c>
      <c r="D158" s="152"/>
      <c r="E158" s="152"/>
      <c r="F158" s="147">
        <f aca="true" t="shared" si="25" ref="F158:H163">F159</f>
        <v>11200</v>
      </c>
      <c r="G158" s="147">
        <f t="shared" si="25"/>
        <v>0</v>
      </c>
      <c r="H158" s="147">
        <f t="shared" si="25"/>
        <v>11200</v>
      </c>
    </row>
    <row r="159" spans="1:8" s="163" customFormat="1" ht="31.5">
      <c r="A159" s="165" t="s">
        <v>396</v>
      </c>
      <c r="B159" s="150" t="s">
        <v>224</v>
      </c>
      <c r="C159" s="150" t="s">
        <v>397</v>
      </c>
      <c r="D159" s="150"/>
      <c r="E159" s="150"/>
      <c r="F159" s="154">
        <f t="shared" si="25"/>
        <v>11200</v>
      </c>
      <c r="G159" s="154">
        <f t="shared" si="25"/>
        <v>0</v>
      </c>
      <c r="H159" s="154">
        <f t="shared" si="25"/>
        <v>11200</v>
      </c>
    </row>
    <row r="160" spans="1:8" s="163" customFormat="1" ht="31.5">
      <c r="A160" s="165" t="s">
        <v>262</v>
      </c>
      <c r="B160" s="150" t="s">
        <v>224</v>
      </c>
      <c r="C160" s="150" t="s">
        <v>397</v>
      </c>
      <c r="D160" s="150" t="s">
        <v>263</v>
      </c>
      <c r="E160" s="150"/>
      <c r="F160" s="154">
        <f t="shared" si="25"/>
        <v>11200</v>
      </c>
      <c r="G160" s="154">
        <f t="shared" si="25"/>
        <v>0</v>
      </c>
      <c r="H160" s="154">
        <f t="shared" si="25"/>
        <v>11200</v>
      </c>
    </row>
    <row r="161" spans="1:8" s="163" customFormat="1" ht="63">
      <c r="A161" s="165" t="s">
        <v>398</v>
      </c>
      <c r="B161" s="150" t="s">
        <v>224</v>
      </c>
      <c r="C161" s="150" t="s">
        <v>397</v>
      </c>
      <c r="D161" s="150" t="s">
        <v>265</v>
      </c>
      <c r="E161" s="150"/>
      <c r="F161" s="154">
        <f t="shared" si="25"/>
        <v>11200</v>
      </c>
      <c r="G161" s="154">
        <f t="shared" si="25"/>
        <v>0</v>
      </c>
      <c r="H161" s="154">
        <f t="shared" si="25"/>
        <v>11200</v>
      </c>
    </row>
    <row r="162" spans="1:8" s="163" customFormat="1" ht="47.25">
      <c r="A162" s="165" t="s">
        <v>266</v>
      </c>
      <c r="B162" s="150" t="s">
        <v>224</v>
      </c>
      <c r="C162" s="150" t="s">
        <v>397</v>
      </c>
      <c r="D162" s="150" t="s">
        <v>267</v>
      </c>
      <c r="E162" s="150"/>
      <c r="F162" s="154">
        <f t="shared" si="25"/>
        <v>11200</v>
      </c>
      <c r="G162" s="154">
        <f t="shared" si="25"/>
        <v>0</v>
      </c>
      <c r="H162" s="154">
        <f t="shared" si="25"/>
        <v>11200</v>
      </c>
    </row>
    <row r="163" spans="1:8" s="163" customFormat="1" ht="31.5">
      <c r="A163" s="165" t="s">
        <v>237</v>
      </c>
      <c r="B163" s="150" t="s">
        <v>224</v>
      </c>
      <c r="C163" s="150" t="s">
        <v>397</v>
      </c>
      <c r="D163" s="150" t="s">
        <v>267</v>
      </c>
      <c r="E163" s="150" t="s">
        <v>238</v>
      </c>
      <c r="F163" s="154">
        <f t="shared" si="25"/>
        <v>11200</v>
      </c>
      <c r="G163" s="154">
        <f t="shared" si="25"/>
        <v>0</v>
      </c>
      <c r="H163" s="154">
        <f t="shared" si="25"/>
        <v>11200</v>
      </c>
    </row>
    <row r="164" spans="1:8" s="163" customFormat="1" ht="31.5">
      <c r="A164" s="165" t="s">
        <v>239</v>
      </c>
      <c r="B164" s="150" t="s">
        <v>224</v>
      </c>
      <c r="C164" s="150" t="s">
        <v>397</v>
      </c>
      <c r="D164" s="150" t="s">
        <v>267</v>
      </c>
      <c r="E164" s="150" t="s">
        <v>240</v>
      </c>
      <c r="F164" s="154">
        <v>11200</v>
      </c>
      <c r="G164" s="154"/>
      <c r="H164" s="154">
        <f>F164+G164</f>
        <v>11200</v>
      </c>
    </row>
    <row r="165" spans="1:8" s="163" customFormat="1" ht="15.75">
      <c r="A165" s="181" t="s">
        <v>399</v>
      </c>
      <c r="B165" s="182" t="s">
        <v>224</v>
      </c>
      <c r="C165" s="182" t="s">
        <v>400</v>
      </c>
      <c r="D165" s="168"/>
      <c r="E165" s="182"/>
      <c r="F165" s="147">
        <f>F166</f>
        <v>2214657.15</v>
      </c>
      <c r="G165" s="147">
        <f>G166</f>
        <v>0</v>
      </c>
      <c r="H165" s="147">
        <f>H166</f>
        <v>2214657.15</v>
      </c>
    </row>
    <row r="166" spans="1:8" s="163" customFormat="1" ht="15.75">
      <c r="A166" s="157" t="s">
        <v>401</v>
      </c>
      <c r="B166" s="158" t="s">
        <v>224</v>
      </c>
      <c r="C166" s="158" t="s">
        <v>402</v>
      </c>
      <c r="D166" s="168"/>
      <c r="E166" s="158"/>
      <c r="F166" s="154">
        <f>F167+F173+F176</f>
        <v>2214657.15</v>
      </c>
      <c r="G166" s="154">
        <f>G167+G173+G176</f>
        <v>0</v>
      </c>
      <c r="H166" s="154">
        <f>H167+H173+H176</f>
        <v>2214657.15</v>
      </c>
    </row>
    <row r="167" spans="1:8" s="163" customFormat="1" ht="25.5">
      <c r="A167" s="157" t="s">
        <v>403</v>
      </c>
      <c r="B167" s="158" t="s">
        <v>224</v>
      </c>
      <c r="C167" s="158" t="s">
        <v>402</v>
      </c>
      <c r="D167" s="158" t="s">
        <v>404</v>
      </c>
      <c r="E167" s="183"/>
      <c r="F167" s="154">
        <f>F168</f>
        <v>1000000</v>
      </c>
      <c r="G167" s="154">
        <f aca="true" t="shared" si="26" ref="G167:H169">G168</f>
        <v>0</v>
      </c>
      <c r="H167" s="154">
        <f t="shared" si="26"/>
        <v>1000000</v>
      </c>
    </row>
    <row r="168" spans="1:8" s="163" customFormat="1" ht="15.75">
      <c r="A168" s="157" t="s">
        <v>405</v>
      </c>
      <c r="B168" s="158" t="s">
        <v>224</v>
      </c>
      <c r="C168" s="158" t="s">
        <v>406</v>
      </c>
      <c r="D168" s="158" t="s">
        <v>407</v>
      </c>
      <c r="E168" s="158"/>
      <c r="F168" s="154">
        <f>F169</f>
        <v>1000000</v>
      </c>
      <c r="G168" s="154">
        <f t="shared" si="26"/>
        <v>0</v>
      </c>
      <c r="H168" s="154">
        <f t="shared" si="26"/>
        <v>1000000</v>
      </c>
    </row>
    <row r="169" spans="1:8" s="163" customFormat="1" ht="15.75">
      <c r="A169" s="153" t="s">
        <v>408</v>
      </c>
      <c r="B169" s="155" t="s">
        <v>224</v>
      </c>
      <c r="C169" s="155" t="s">
        <v>406</v>
      </c>
      <c r="D169" s="155" t="s">
        <v>409</v>
      </c>
      <c r="E169" s="155"/>
      <c r="F169" s="154">
        <f>F170</f>
        <v>1000000</v>
      </c>
      <c r="G169" s="154">
        <f t="shared" si="26"/>
        <v>0</v>
      </c>
      <c r="H169" s="154">
        <f t="shared" si="26"/>
        <v>1000000</v>
      </c>
    </row>
    <row r="170" spans="1:8" s="163" customFormat="1" ht="15.75">
      <c r="A170" s="153" t="s">
        <v>410</v>
      </c>
      <c r="B170" s="155" t="s">
        <v>224</v>
      </c>
      <c r="C170" s="155" t="s">
        <v>406</v>
      </c>
      <c r="D170" s="155" t="s">
        <v>411</v>
      </c>
      <c r="E170" s="155"/>
      <c r="F170" s="154">
        <f>F171</f>
        <v>1000000</v>
      </c>
      <c r="G170" s="154">
        <f>G171</f>
        <v>0</v>
      </c>
      <c r="H170" s="154">
        <f>H171</f>
        <v>1000000</v>
      </c>
    </row>
    <row r="171" spans="1:8" s="163" customFormat="1" ht="31.5">
      <c r="A171" s="165" t="s">
        <v>237</v>
      </c>
      <c r="B171" s="155" t="s">
        <v>224</v>
      </c>
      <c r="C171" s="155" t="s">
        <v>406</v>
      </c>
      <c r="D171" s="155" t="s">
        <v>411</v>
      </c>
      <c r="E171" s="155" t="s">
        <v>238</v>
      </c>
      <c r="F171" s="154">
        <f>F172</f>
        <v>1000000</v>
      </c>
      <c r="G171" s="154">
        <f>G172</f>
        <v>0</v>
      </c>
      <c r="H171" s="154">
        <f>H172</f>
        <v>1000000</v>
      </c>
    </row>
    <row r="172" spans="1:8" s="163" customFormat="1" ht="31.5">
      <c r="A172" s="165" t="s">
        <v>239</v>
      </c>
      <c r="B172" s="155" t="s">
        <v>224</v>
      </c>
      <c r="C172" s="155" t="s">
        <v>406</v>
      </c>
      <c r="D172" s="155" t="s">
        <v>411</v>
      </c>
      <c r="E172" s="155" t="s">
        <v>240</v>
      </c>
      <c r="F172" s="154">
        <v>1000000</v>
      </c>
      <c r="G172" s="154"/>
      <c r="H172" s="154">
        <f>F172+G172</f>
        <v>1000000</v>
      </c>
    </row>
    <row r="173" spans="1:8" s="163" customFormat="1" ht="47.25">
      <c r="A173" s="153" t="s">
        <v>499</v>
      </c>
      <c r="B173" s="155" t="s">
        <v>224</v>
      </c>
      <c r="C173" s="155" t="s">
        <v>406</v>
      </c>
      <c r="D173" s="155" t="s">
        <v>463</v>
      </c>
      <c r="E173" s="155"/>
      <c r="F173" s="154">
        <f aca="true" t="shared" si="27" ref="F173:H174">F174</f>
        <v>1076173.15</v>
      </c>
      <c r="G173" s="154">
        <f t="shared" si="27"/>
        <v>0</v>
      </c>
      <c r="H173" s="154">
        <f t="shared" si="27"/>
        <v>1076173.15</v>
      </c>
    </row>
    <row r="174" spans="1:8" s="163" customFormat="1" ht="31.5">
      <c r="A174" s="165" t="s">
        <v>237</v>
      </c>
      <c r="B174" s="155" t="s">
        <v>224</v>
      </c>
      <c r="C174" s="155" t="s">
        <v>406</v>
      </c>
      <c r="D174" s="155" t="s">
        <v>463</v>
      </c>
      <c r="E174" s="150" t="s">
        <v>238</v>
      </c>
      <c r="F174" s="154">
        <f t="shared" si="27"/>
        <v>1076173.15</v>
      </c>
      <c r="G174" s="154">
        <f t="shared" si="27"/>
        <v>0</v>
      </c>
      <c r="H174" s="154">
        <f t="shared" si="27"/>
        <v>1076173.15</v>
      </c>
    </row>
    <row r="175" spans="1:8" s="163" customFormat="1" ht="31.5">
      <c r="A175" s="165" t="s">
        <v>239</v>
      </c>
      <c r="B175" s="155" t="s">
        <v>224</v>
      </c>
      <c r="C175" s="155" t="s">
        <v>406</v>
      </c>
      <c r="D175" s="155" t="s">
        <v>463</v>
      </c>
      <c r="E175" s="150" t="s">
        <v>240</v>
      </c>
      <c r="F175" s="154">
        <v>1076173.15</v>
      </c>
      <c r="G175" s="154"/>
      <c r="H175" s="154">
        <f>F175+G175</f>
        <v>1076173.15</v>
      </c>
    </row>
    <row r="176" spans="1:8" s="163" customFormat="1" ht="31.5">
      <c r="A176" s="165" t="s">
        <v>412</v>
      </c>
      <c r="B176" s="155" t="s">
        <v>224</v>
      </c>
      <c r="C176" s="155" t="s">
        <v>402</v>
      </c>
      <c r="D176" s="155" t="s">
        <v>413</v>
      </c>
      <c r="E176" s="155"/>
      <c r="F176" s="154">
        <f aca="true" t="shared" si="28" ref="F176:H177">F177</f>
        <v>138484</v>
      </c>
      <c r="G176" s="154">
        <f t="shared" si="28"/>
        <v>0</v>
      </c>
      <c r="H176" s="154">
        <f t="shared" si="28"/>
        <v>138484</v>
      </c>
    </row>
    <row r="177" spans="1:8" s="163" customFormat="1" ht="31.5">
      <c r="A177" s="165" t="s">
        <v>237</v>
      </c>
      <c r="B177" s="155" t="s">
        <v>224</v>
      </c>
      <c r="C177" s="155" t="s">
        <v>402</v>
      </c>
      <c r="D177" s="155" t="s">
        <v>413</v>
      </c>
      <c r="E177" s="155" t="s">
        <v>238</v>
      </c>
      <c r="F177" s="154">
        <f t="shared" si="28"/>
        <v>138484</v>
      </c>
      <c r="G177" s="154">
        <f t="shared" si="28"/>
        <v>0</v>
      </c>
      <c r="H177" s="154">
        <f t="shared" si="28"/>
        <v>138484</v>
      </c>
    </row>
    <row r="178" spans="1:8" s="163" customFormat="1" ht="31.5">
      <c r="A178" s="165" t="s">
        <v>239</v>
      </c>
      <c r="B178" s="155" t="s">
        <v>224</v>
      </c>
      <c r="C178" s="155" t="s">
        <v>402</v>
      </c>
      <c r="D178" s="155" t="s">
        <v>413</v>
      </c>
      <c r="E178" s="155" t="s">
        <v>240</v>
      </c>
      <c r="F178" s="154">
        <v>138484</v>
      </c>
      <c r="G178" s="154"/>
      <c r="H178" s="154">
        <f>F178+G178</f>
        <v>138484</v>
      </c>
    </row>
    <row r="179" spans="1:8" ht="15.75">
      <c r="A179" s="151" t="s">
        <v>414</v>
      </c>
      <c r="B179" s="152" t="s">
        <v>224</v>
      </c>
      <c r="C179" s="152" t="s">
        <v>415</v>
      </c>
      <c r="D179" s="150"/>
      <c r="E179" s="152"/>
      <c r="F179" s="147">
        <f>F187+F194+F180</f>
        <v>608048.56</v>
      </c>
      <c r="G179" s="147">
        <f>G187+G194+G180</f>
        <v>-111962.88</v>
      </c>
      <c r="H179" s="147">
        <f>H187+H194+H180</f>
        <v>496085.68</v>
      </c>
    </row>
    <row r="180" spans="1:8" ht="15.75">
      <c r="A180" s="165" t="s">
        <v>416</v>
      </c>
      <c r="B180" s="150" t="s">
        <v>224</v>
      </c>
      <c r="C180" s="150" t="s">
        <v>417</v>
      </c>
      <c r="D180" s="150"/>
      <c r="E180" s="150"/>
      <c r="F180" s="154">
        <f aca="true" t="shared" si="29" ref="F180:H185">F181</f>
        <v>240000</v>
      </c>
      <c r="G180" s="154">
        <f t="shared" si="29"/>
        <v>-69875.88</v>
      </c>
      <c r="H180" s="154">
        <f t="shared" si="29"/>
        <v>170124.12</v>
      </c>
    </row>
    <row r="181" spans="1:8" ht="31.5">
      <c r="A181" s="165" t="s">
        <v>418</v>
      </c>
      <c r="B181" s="150" t="s">
        <v>224</v>
      </c>
      <c r="C181" s="150" t="s">
        <v>417</v>
      </c>
      <c r="D181" s="150" t="s">
        <v>419</v>
      </c>
      <c r="E181" s="150"/>
      <c r="F181" s="154">
        <f>F182</f>
        <v>240000</v>
      </c>
      <c r="G181" s="154">
        <f t="shared" si="29"/>
        <v>-69875.88</v>
      </c>
      <c r="H181" s="154">
        <f t="shared" si="29"/>
        <v>170124.12</v>
      </c>
    </row>
    <row r="182" spans="1:8" ht="31.5">
      <c r="A182" s="165" t="s">
        <v>420</v>
      </c>
      <c r="B182" s="150" t="s">
        <v>224</v>
      </c>
      <c r="C182" s="150" t="s">
        <v>417</v>
      </c>
      <c r="D182" s="150" t="s">
        <v>421</v>
      </c>
      <c r="E182" s="150"/>
      <c r="F182" s="154">
        <f t="shared" si="29"/>
        <v>240000</v>
      </c>
      <c r="G182" s="154">
        <f t="shared" si="29"/>
        <v>-69875.88</v>
      </c>
      <c r="H182" s="154">
        <f t="shared" si="29"/>
        <v>170124.12</v>
      </c>
    </row>
    <row r="183" spans="1:8" ht="47.25">
      <c r="A183" s="165" t="s">
        <v>422</v>
      </c>
      <c r="B183" s="150" t="s">
        <v>224</v>
      </c>
      <c r="C183" s="150" t="s">
        <v>417</v>
      </c>
      <c r="D183" s="150" t="s">
        <v>423</v>
      </c>
      <c r="E183" s="150"/>
      <c r="F183" s="154">
        <f t="shared" si="29"/>
        <v>240000</v>
      </c>
      <c r="G183" s="154">
        <f t="shared" si="29"/>
        <v>-69875.88</v>
      </c>
      <c r="H183" s="154">
        <f t="shared" si="29"/>
        <v>170124.12</v>
      </c>
    </row>
    <row r="184" spans="1:8" ht="31.5">
      <c r="A184" s="165" t="s">
        <v>424</v>
      </c>
      <c r="B184" s="150" t="s">
        <v>224</v>
      </c>
      <c r="C184" s="150" t="s">
        <v>417</v>
      </c>
      <c r="D184" s="150" t="s">
        <v>425</v>
      </c>
      <c r="E184" s="150"/>
      <c r="F184" s="154">
        <f t="shared" si="29"/>
        <v>240000</v>
      </c>
      <c r="G184" s="154">
        <f t="shared" si="29"/>
        <v>-69875.88</v>
      </c>
      <c r="H184" s="154">
        <f t="shared" si="29"/>
        <v>170124.12</v>
      </c>
    </row>
    <row r="185" spans="1:8" ht="15.75">
      <c r="A185" s="165" t="s">
        <v>272</v>
      </c>
      <c r="B185" s="150" t="s">
        <v>224</v>
      </c>
      <c r="C185" s="150" t="s">
        <v>417</v>
      </c>
      <c r="D185" s="150" t="s">
        <v>425</v>
      </c>
      <c r="E185" s="150" t="s">
        <v>273</v>
      </c>
      <c r="F185" s="154">
        <f t="shared" si="29"/>
        <v>240000</v>
      </c>
      <c r="G185" s="154">
        <f t="shared" si="29"/>
        <v>-69875.88</v>
      </c>
      <c r="H185" s="154">
        <f t="shared" si="29"/>
        <v>170124.12</v>
      </c>
    </row>
    <row r="186" spans="1:8" ht="31.5">
      <c r="A186" s="165" t="s">
        <v>426</v>
      </c>
      <c r="B186" s="150" t="s">
        <v>224</v>
      </c>
      <c r="C186" s="150" t="s">
        <v>417</v>
      </c>
      <c r="D186" s="150" t="s">
        <v>425</v>
      </c>
      <c r="E186" s="150" t="s">
        <v>427</v>
      </c>
      <c r="F186" s="154">
        <v>240000</v>
      </c>
      <c r="G186" s="154">
        <f>-69875.88</f>
        <v>-69875.88</v>
      </c>
      <c r="H186" s="154">
        <f>F186+G186</f>
        <v>170124.12</v>
      </c>
    </row>
    <row r="187" spans="1:8" ht="15.75">
      <c r="A187" s="149" t="s">
        <v>428</v>
      </c>
      <c r="B187" s="150" t="s">
        <v>224</v>
      </c>
      <c r="C187" s="150" t="s">
        <v>429</v>
      </c>
      <c r="D187" s="150"/>
      <c r="E187" s="150"/>
      <c r="F187" s="154">
        <f aca="true" t="shared" si="30" ref="F187:H192">F188</f>
        <v>100248.56</v>
      </c>
      <c r="G187" s="154">
        <f t="shared" si="30"/>
        <v>0</v>
      </c>
      <c r="H187" s="154">
        <f t="shared" si="30"/>
        <v>100248.56</v>
      </c>
    </row>
    <row r="188" spans="1:8" ht="31.5">
      <c r="A188" s="153" t="s">
        <v>418</v>
      </c>
      <c r="B188" s="150" t="s">
        <v>224</v>
      </c>
      <c r="C188" s="150" t="s">
        <v>429</v>
      </c>
      <c r="D188" s="150" t="s">
        <v>419</v>
      </c>
      <c r="E188" s="150"/>
      <c r="F188" s="154">
        <f t="shared" si="30"/>
        <v>100248.56</v>
      </c>
      <c r="G188" s="154">
        <f t="shared" si="30"/>
        <v>0</v>
      </c>
      <c r="H188" s="154">
        <f t="shared" si="30"/>
        <v>100248.56</v>
      </c>
    </row>
    <row r="189" spans="1:8" ht="31.5">
      <c r="A189" s="153" t="s">
        <v>420</v>
      </c>
      <c r="B189" s="150" t="s">
        <v>224</v>
      </c>
      <c r="C189" s="150" t="s">
        <v>429</v>
      </c>
      <c r="D189" s="150" t="s">
        <v>421</v>
      </c>
      <c r="E189" s="150"/>
      <c r="F189" s="154">
        <f t="shared" si="30"/>
        <v>100248.56</v>
      </c>
      <c r="G189" s="154">
        <f t="shared" si="30"/>
        <v>0</v>
      </c>
      <c r="H189" s="154">
        <f t="shared" si="30"/>
        <v>100248.56</v>
      </c>
    </row>
    <row r="190" spans="1:8" ht="47.25">
      <c r="A190" s="153" t="s">
        <v>430</v>
      </c>
      <c r="B190" s="150" t="s">
        <v>224</v>
      </c>
      <c r="C190" s="150" t="s">
        <v>429</v>
      </c>
      <c r="D190" s="150" t="s">
        <v>431</v>
      </c>
      <c r="E190" s="150"/>
      <c r="F190" s="154">
        <v>100248.56</v>
      </c>
      <c r="G190" s="154"/>
      <c r="H190" s="154">
        <f t="shared" si="30"/>
        <v>100248.56</v>
      </c>
    </row>
    <row r="191" spans="1:8" ht="78.75">
      <c r="A191" s="149" t="s">
        <v>432</v>
      </c>
      <c r="B191" s="150" t="s">
        <v>224</v>
      </c>
      <c r="C191" s="150" t="s">
        <v>429</v>
      </c>
      <c r="D191" s="150" t="s">
        <v>433</v>
      </c>
      <c r="E191" s="150"/>
      <c r="F191" s="154">
        <f t="shared" si="30"/>
        <v>100248.56</v>
      </c>
      <c r="G191" s="154">
        <f t="shared" si="30"/>
        <v>0</v>
      </c>
      <c r="H191" s="154">
        <f t="shared" si="30"/>
        <v>100248.56</v>
      </c>
    </row>
    <row r="192" spans="1:8" ht="19.5" customHeight="1">
      <c r="A192" s="149" t="s">
        <v>434</v>
      </c>
      <c r="B192" s="150" t="s">
        <v>224</v>
      </c>
      <c r="C192" s="150" t="s">
        <v>429</v>
      </c>
      <c r="D192" s="150" t="s">
        <v>433</v>
      </c>
      <c r="E192" s="150" t="s">
        <v>435</v>
      </c>
      <c r="F192" s="154">
        <f t="shared" si="30"/>
        <v>100248.56</v>
      </c>
      <c r="G192" s="154">
        <f t="shared" si="30"/>
        <v>0</v>
      </c>
      <c r="H192" s="154">
        <f t="shared" si="30"/>
        <v>100248.56</v>
      </c>
    </row>
    <row r="193" spans="1:8" ht="15.75">
      <c r="A193" s="149" t="s">
        <v>436</v>
      </c>
      <c r="B193" s="150" t="s">
        <v>224</v>
      </c>
      <c r="C193" s="150" t="s">
        <v>429</v>
      </c>
      <c r="D193" s="150" t="s">
        <v>433</v>
      </c>
      <c r="E193" s="150" t="s">
        <v>437</v>
      </c>
      <c r="F193" s="154">
        <v>100248.56</v>
      </c>
      <c r="G193" s="184"/>
      <c r="H193" s="184">
        <f>F193+G193</f>
        <v>100248.56</v>
      </c>
    </row>
    <row r="194" spans="1:8" ht="15.75">
      <c r="A194" s="149" t="s">
        <v>438</v>
      </c>
      <c r="B194" s="150" t="s">
        <v>224</v>
      </c>
      <c r="C194" s="150" t="s">
        <v>439</v>
      </c>
      <c r="D194" s="150"/>
      <c r="E194" s="150"/>
      <c r="F194" s="154">
        <f>F195</f>
        <v>267800</v>
      </c>
      <c r="G194" s="154">
        <f>G195</f>
        <v>-42087</v>
      </c>
      <c r="H194" s="154">
        <f>H195</f>
        <v>225713</v>
      </c>
    </row>
    <row r="195" spans="1:8" ht="31.5">
      <c r="A195" s="153" t="s">
        <v>440</v>
      </c>
      <c r="B195" s="150" t="s">
        <v>224</v>
      </c>
      <c r="C195" s="150" t="s">
        <v>439</v>
      </c>
      <c r="D195" s="158" t="s">
        <v>419</v>
      </c>
      <c r="E195" s="150"/>
      <c r="F195" s="154">
        <f>F198</f>
        <v>267800</v>
      </c>
      <c r="G195" s="154">
        <f>G198</f>
        <v>-42087</v>
      </c>
      <c r="H195" s="154">
        <f>H198</f>
        <v>225713</v>
      </c>
    </row>
    <row r="196" spans="1:8" ht="31.5">
      <c r="A196" s="153" t="s">
        <v>420</v>
      </c>
      <c r="B196" s="150" t="s">
        <v>224</v>
      </c>
      <c r="C196" s="150" t="s">
        <v>439</v>
      </c>
      <c r="D196" s="158" t="s">
        <v>421</v>
      </c>
      <c r="E196" s="150"/>
      <c r="F196" s="154">
        <f aca="true" t="shared" si="31" ref="F196:H197">F197</f>
        <v>267800</v>
      </c>
      <c r="G196" s="154">
        <f t="shared" si="31"/>
        <v>-42087</v>
      </c>
      <c r="H196" s="154">
        <f t="shared" si="31"/>
        <v>225713</v>
      </c>
    </row>
    <row r="197" spans="1:8" ht="31.5">
      <c r="A197" s="153" t="s">
        <v>441</v>
      </c>
      <c r="B197" s="150" t="s">
        <v>224</v>
      </c>
      <c r="C197" s="150" t="s">
        <v>439</v>
      </c>
      <c r="D197" s="158" t="s">
        <v>442</v>
      </c>
      <c r="E197" s="150"/>
      <c r="F197" s="154">
        <f t="shared" si="31"/>
        <v>267800</v>
      </c>
      <c r="G197" s="154">
        <f t="shared" si="31"/>
        <v>-42087</v>
      </c>
      <c r="H197" s="154">
        <f t="shared" si="31"/>
        <v>225713</v>
      </c>
    </row>
    <row r="198" spans="1:8" ht="15.75">
      <c r="A198" s="153" t="s">
        <v>443</v>
      </c>
      <c r="B198" s="155" t="s">
        <v>224</v>
      </c>
      <c r="C198" s="155" t="s">
        <v>439</v>
      </c>
      <c r="D198" s="155" t="s">
        <v>444</v>
      </c>
      <c r="E198" s="150"/>
      <c r="F198" s="154">
        <f>F201+F203+F199</f>
        <v>267800</v>
      </c>
      <c r="G198" s="154">
        <f>G201+G203+G199</f>
        <v>-42087</v>
      </c>
      <c r="H198" s="154">
        <f>H201+H203+H199</f>
        <v>225713</v>
      </c>
    </row>
    <row r="199" spans="1:8" ht="31.5">
      <c r="A199" s="165" t="s">
        <v>237</v>
      </c>
      <c r="B199" s="155" t="s">
        <v>224</v>
      </c>
      <c r="C199" s="155" t="s">
        <v>439</v>
      </c>
      <c r="D199" s="155" t="s">
        <v>444</v>
      </c>
      <c r="E199" s="166" t="s">
        <v>238</v>
      </c>
      <c r="F199" s="154">
        <f>F200</f>
        <v>20000</v>
      </c>
      <c r="G199" s="154">
        <f>G200</f>
        <v>-20000</v>
      </c>
      <c r="H199" s="154">
        <f>H200</f>
        <v>0</v>
      </c>
    </row>
    <row r="200" spans="1:8" ht="15" customHeight="1">
      <c r="A200" s="165" t="s">
        <v>239</v>
      </c>
      <c r="B200" s="155" t="s">
        <v>224</v>
      </c>
      <c r="C200" s="155" t="s">
        <v>439</v>
      </c>
      <c r="D200" s="155" t="s">
        <v>444</v>
      </c>
      <c r="E200" s="166" t="s">
        <v>240</v>
      </c>
      <c r="F200" s="154">
        <v>20000</v>
      </c>
      <c r="G200" s="184">
        <v>-20000</v>
      </c>
      <c r="H200" s="184">
        <f>F200+G200</f>
        <v>0</v>
      </c>
    </row>
    <row r="201" spans="1:8" ht="15.75">
      <c r="A201" s="149" t="s">
        <v>272</v>
      </c>
      <c r="B201" s="150" t="s">
        <v>224</v>
      </c>
      <c r="C201" s="150" t="s">
        <v>439</v>
      </c>
      <c r="D201" s="155" t="s">
        <v>444</v>
      </c>
      <c r="E201" s="150" t="s">
        <v>273</v>
      </c>
      <c r="F201" s="154">
        <f>F202</f>
        <v>10000</v>
      </c>
      <c r="G201" s="154">
        <f>G202</f>
        <v>-10000</v>
      </c>
      <c r="H201" s="154">
        <f>H202</f>
        <v>0</v>
      </c>
    </row>
    <row r="202" spans="1:8" ht="31.5">
      <c r="A202" s="185" t="s">
        <v>445</v>
      </c>
      <c r="B202" s="150" t="s">
        <v>224</v>
      </c>
      <c r="C202" s="150" t="s">
        <v>439</v>
      </c>
      <c r="D202" s="155" t="s">
        <v>444</v>
      </c>
      <c r="E202" s="150" t="s">
        <v>446</v>
      </c>
      <c r="F202" s="154">
        <v>10000</v>
      </c>
      <c r="G202" s="184">
        <v>-10000</v>
      </c>
      <c r="H202" s="184">
        <f>F202+G202</f>
        <v>0</v>
      </c>
    </row>
    <row r="203" spans="1:8" ht="31.5">
      <c r="A203" s="149" t="s">
        <v>447</v>
      </c>
      <c r="B203" s="150" t="s">
        <v>224</v>
      </c>
      <c r="C203" s="150" t="s">
        <v>439</v>
      </c>
      <c r="D203" s="155" t="s">
        <v>444</v>
      </c>
      <c r="E203" s="150" t="s">
        <v>448</v>
      </c>
      <c r="F203" s="154">
        <f>F204</f>
        <v>237800</v>
      </c>
      <c r="G203" s="154">
        <f>G204</f>
        <v>-12087</v>
      </c>
      <c r="H203" s="154">
        <f>H204</f>
        <v>225713</v>
      </c>
    </row>
    <row r="204" spans="1:8" ht="47.25">
      <c r="A204" s="149" t="s">
        <v>449</v>
      </c>
      <c r="B204" s="150" t="s">
        <v>224</v>
      </c>
      <c r="C204" s="150" t="s">
        <v>439</v>
      </c>
      <c r="D204" s="155" t="s">
        <v>444</v>
      </c>
      <c r="E204" s="150" t="s">
        <v>450</v>
      </c>
      <c r="F204" s="154">
        <v>237800</v>
      </c>
      <c r="G204" s="186">
        <v>-12087</v>
      </c>
      <c r="H204" s="186">
        <f>F204+G204</f>
        <v>225713</v>
      </c>
    </row>
    <row r="205" spans="1:8" ht="15.75">
      <c r="A205" s="151" t="s">
        <v>451</v>
      </c>
      <c r="B205" s="152" t="s">
        <v>224</v>
      </c>
      <c r="C205" s="152" t="s">
        <v>452</v>
      </c>
      <c r="D205" s="162"/>
      <c r="E205" s="152"/>
      <c r="F205" s="187">
        <f>F206</f>
        <v>7406637.61</v>
      </c>
      <c r="G205" s="187">
        <f>G206</f>
        <v>-4701.8</v>
      </c>
      <c r="H205" s="187">
        <f>H206</f>
        <v>7401935.8100000005</v>
      </c>
    </row>
    <row r="206" spans="1:8" ht="15.75">
      <c r="A206" s="149" t="s">
        <v>453</v>
      </c>
      <c r="B206" s="150" t="s">
        <v>224</v>
      </c>
      <c r="C206" s="150" t="s">
        <v>454</v>
      </c>
      <c r="D206" s="162"/>
      <c r="E206" s="150"/>
      <c r="F206" s="184">
        <f>F207+F212</f>
        <v>7406637.61</v>
      </c>
      <c r="G206" s="184">
        <f>G207+G212</f>
        <v>-4701.8</v>
      </c>
      <c r="H206" s="184">
        <f>H207+H212</f>
        <v>7401935.8100000005</v>
      </c>
    </row>
    <row r="207" spans="1:8" ht="47.25">
      <c r="A207" s="188" t="s">
        <v>455</v>
      </c>
      <c r="B207" s="150" t="s">
        <v>224</v>
      </c>
      <c r="C207" s="150" t="s">
        <v>454</v>
      </c>
      <c r="D207" s="150" t="s">
        <v>456</v>
      </c>
      <c r="E207" s="150"/>
      <c r="F207" s="184">
        <f aca="true" t="shared" si="32" ref="F207:H210">F208</f>
        <v>7149619.61</v>
      </c>
      <c r="G207" s="184">
        <f t="shared" si="32"/>
        <v>0</v>
      </c>
      <c r="H207" s="184">
        <f t="shared" si="32"/>
        <v>7149619.61</v>
      </c>
    </row>
    <row r="208" spans="1:8" ht="63">
      <c r="A208" s="189" t="s">
        <v>457</v>
      </c>
      <c r="B208" s="150" t="s">
        <v>224</v>
      </c>
      <c r="C208" s="150" t="s">
        <v>454</v>
      </c>
      <c r="D208" s="150" t="s">
        <v>458</v>
      </c>
      <c r="E208" s="150"/>
      <c r="F208" s="184">
        <f t="shared" si="32"/>
        <v>7149619.61</v>
      </c>
      <c r="G208" s="184">
        <f t="shared" si="32"/>
        <v>0</v>
      </c>
      <c r="H208" s="184">
        <f t="shared" si="32"/>
        <v>7149619.61</v>
      </c>
    </row>
    <row r="209" spans="1:8" ht="17.25" customHeight="1">
      <c r="A209" s="189" t="s">
        <v>459</v>
      </c>
      <c r="B209" s="155" t="s">
        <v>224</v>
      </c>
      <c r="C209" s="155" t="s">
        <v>454</v>
      </c>
      <c r="D209" s="155" t="s">
        <v>460</v>
      </c>
      <c r="E209" s="150"/>
      <c r="F209" s="184">
        <f t="shared" si="32"/>
        <v>7149619.61</v>
      </c>
      <c r="G209" s="184">
        <f t="shared" si="32"/>
        <v>0</v>
      </c>
      <c r="H209" s="184">
        <f t="shared" si="32"/>
        <v>7149619.61</v>
      </c>
    </row>
    <row r="210" spans="1:8" ht="31.5">
      <c r="A210" s="189" t="s">
        <v>447</v>
      </c>
      <c r="B210" s="150" t="s">
        <v>224</v>
      </c>
      <c r="C210" s="150" t="s">
        <v>454</v>
      </c>
      <c r="D210" s="155" t="s">
        <v>460</v>
      </c>
      <c r="E210" s="150" t="s">
        <v>448</v>
      </c>
      <c r="F210" s="184">
        <f t="shared" si="32"/>
        <v>7149619.61</v>
      </c>
      <c r="G210" s="184">
        <f t="shared" si="32"/>
        <v>0</v>
      </c>
      <c r="H210" s="184">
        <f t="shared" si="32"/>
        <v>7149619.61</v>
      </c>
    </row>
    <row r="211" spans="1:8" ht="15.75">
      <c r="A211" s="189" t="s">
        <v>461</v>
      </c>
      <c r="B211" s="150" t="s">
        <v>224</v>
      </c>
      <c r="C211" s="150" t="s">
        <v>454</v>
      </c>
      <c r="D211" s="155" t="s">
        <v>460</v>
      </c>
      <c r="E211" s="150" t="s">
        <v>462</v>
      </c>
      <c r="F211" s="184">
        <v>7149619.61</v>
      </c>
      <c r="G211" s="186"/>
      <c r="H211" s="186">
        <f>F211+G211</f>
        <v>7149619.61</v>
      </c>
    </row>
    <row r="212" spans="1:8" ht="25.5">
      <c r="A212" s="157" t="s">
        <v>251</v>
      </c>
      <c r="B212" s="158" t="s">
        <v>224</v>
      </c>
      <c r="C212" s="158" t="s">
        <v>454</v>
      </c>
      <c r="D212" s="158" t="s">
        <v>252</v>
      </c>
      <c r="E212" s="158"/>
      <c r="F212" s="184">
        <f>F213</f>
        <v>257018</v>
      </c>
      <c r="G212" s="184">
        <f aca="true" t="shared" si="33" ref="G212:H214">G213</f>
        <v>-4701.8</v>
      </c>
      <c r="H212" s="184">
        <f t="shared" si="33"/>
        <v>252316.2</v>
      </c>
    </row>
    <row r="213" spans="1:8" ht="38.25">
      <c r="A213" s="157" t="s">
        <v>387</v>
      </c>
      <c r="B213" s="158" t="s">
        <v>224</v>
      </c>
      <c r="C213" s="158" t="s">
        <v>454</v>
      </c>
      <c r="D213" s="158" t="s">
        <v>463</v>
      </c>
      <c r="E213" s="158"/>
      <c r="F213" s="184">
        <f>F214</f>
        <v>257018</v>
      </c>
      <c r="G213" s="184">
        <f t="shared" si="33"/>
        <v>-4701.8</v>
      </c>
      <c r="H213" s="184">
        <f t="shared" si="33"/>
        <v>252316.2</v>
      </c>
    </row>
    <row r="214" spans="1:8" ht="25.5">
      <c r="A214" s="190" t="s">
        <v>237</v>
      </c>
      <c r="B214" s="158" t="s">
        <v>224</v>
      </c>
      <c r="C214" s="158" t="s">
        <v>454</v>
      </c>
      <c r="D214" s="158" t="s">
        <v>463</v>
      </c>
      <c r="E214" s="158" t="s">
        <v>238</v>
      </c>
      <c r="F214" s="184">
        <f>F215</f>
        <v>257018</v>
      </c>
      <c r="G214" s="184">
        <f t="shared" si="33"/>
        <v>-4701.8</v>
      </c>
      <c r="H214" s="184">
        <f t="shared" si="33"/>
        <v>252316.2</v>
      </c>
    </row>
    <row r="215" spans="1:8" ht="25.5">
      <c r="A215" s="190" t="s">
        <v>239</v>
      </c>
      <c r="B215" s="158" t="s">
        <v>224</v>
      </c>
      <c r="C215" s="158" t="s">
        <v>454</v>
      </c>
      <c r="D215" s="158" t="s">
        <v>463</v>
      </c>
      <c r="E215" s="158" t="s">
        <v>240</v>
      </c>
      <c r="F215" s="184">
        <v>257018</v>
      </c>
      <c r="G215" s="186">
        <v>-4701.8</v>
      </c>
      <c r="H215" s="186">
        <f>F215+G215</f>
        <v>252316.2</v>
      </c>
    </row>
    <row r="216" spans="1:9" ht="15.75">
      <c r="A216" s="151" t="s">
        <v>464</v>
      </c>
      <c r="B216" s="152" t="s">
        <v>224</v>
      </c>
      <c r="C216" s="152" t="s">
        <v>465</v>
      </c>
      <c r="D216" s="150"/>
      <c r="E216" s="152"/>
      <c r="F216" s="187">
        <f>F221+F217</f>
        <v>213130.61</v>
      </c>
      <c r="G216" s="187">
        <f>G221+G217</f>
        <v>-53938.61</v>
      </c>
      <c r="H216" s="187">
        <f>H221+H217</f>
        <v>159192</v>
      </c>
      <c r="I216" s="148"/>
    </row>
    <row r="217" spans="1:8" ht="15.75">
      <c r="A217" s="189" t="s">
        <v>466</v>
      </c>
      <c r="B217" s="150" t="s">
        <v>224</v>
      </c>
      <c r="C217" s="150" t="s">
        <v>467</v>
      </c>
      <c r="D217" s="150"/>
      <c r="E217" s="152"/>
      <c r="F217" s="184">
        <f>F218</f>
        <v>83712</v>
      </c>
      <c r="G217" s="184">
        <f aca="true" t="shared" si="34" ref="G217:H219">G218</f>
        <v>0</v>
      </c>
      <c r="H217" s="184">
        <f t="shared" si="34"/>
        <v>83712</v>
      </c>
    </row>
    <row r="218" spans="1:8" ht="47.25">
      <c r="A218" s="189" t="s">
        <v>468</v>
      </c>
      <c r="B218" s="155" t="s">
        <v>224</v>
      </c>
      <c r="C218" s="150" t="s">
        <v>467</v>
      </c>
      <c r="D218" s="155" t="s">
        <v>469</v>
      </c>
      <c r="E218" s="155"/>
      <c r="F218" s="184">
        <f>F219</f>
        <v>83712</v>
      </c>
      <c r="G218" s="184">
        <f t="shared" si="34"/>
        <v>0</v>
      </c>
      <c r="H218" s="184">
        <f t="shared" si="34"/>
        <v>83712</v>
      </c>
    </row>
    <row r="219" spans="1:8" ht="15.75">
      <c r="A219" s="189" t="s">
        <v>434</v>
      </c>
      <c r="B219" s="155" t="s">
        <v>224</v>
      </c>
      <c r="C219" s="150" t="s">
        <v>467</v>
      </c>
      <c r="D219" s="155" t="s">
        <v>469</v>
      </c>
      <c r="E219" s="155">
        <v>500</v>
      </c>
      <c r="F219" s="184">
        <f>F220</f>
        <v>83712</v>
      </c>
      <c r="G219" s="184">
        <f t="shared" si="34"/>
        <v>0</v>
      </c>
      <c r="H219" s="184">
        <f t="shared" si="34"/>
        <v>83712</v>
      </c>
    </row>
    <row r="220" spans="1:8" ht="15.75">
      <c r="A220" s="189" t="s">
        <v>470</v>
      </c>
      <c r="B220" s="152"/>
      <c r="C220" s="150" t="s">
        <v>467</v>
      </c>
      <c r="D220" s="155" t="s">
        <v>469</v>
      </c>
      <c r="E220" s="155">
        <v>540</v>
      </c>
      <c r="F220" s="184">
        <v>83712</v>
      </c>
      <c r="G220" s="184"/>
      <c r="H220" s="184">
        <f>F220+G220</f>
        <v>83712</v>
      </c>
    </row>
    <row r="221" spans="1:8" ht="15.75">
      <c r="A221" s="149" t="s">
        <v>471</v>
      </c>
      <c r="B221" s="150" t="s">
        <v>224</v>
      </c>
      <c r="C221" s="150" t="s">
        <v>467</v>
      </c>
      <c r="D221" s="150"/>
      <c r="E221" s="150"/>
      <c r="F221" s="184">
        <f>F222</f>
        <v>129418.61</v>
      </c>
      <c r="G221" s="184">
        <f aca="true" t="shared" si="35" ref="G221:H224">G222</f>
        <v>-53938.61</v>
      </c>
      <c r="H221" s="184">
        <f t="shared" si="35"/>
        <v>75480</v>
      </c>
    </row>
    <row r="222" spans="1:8" ht="15.75">
      <c r="A222" s="174" t="s">
        <v>472</v>
      </c>
      <c r="B222" s="155" t="s">
        <v>224</v>
      </c>
      <c r="C222" s="155" t="s">
        <v>473</v>
      </c>
      <c r="D222" s="155" t="s">
        <v>474</v>
      </c>
      <c r="E222" s="155"/>
      <c r="F222" s="184">
        <f>F223</f>
        <v>129418.61</v>
      </c>
      <c r="G222" s="184">
        <f t="shared" si="35"/>
        <v>-53938.61</v>
      </c>
      <c r="H222" s="184">
        <f t="shared" si="35"/>
        <v>75480</v>
      </c>
    </row>
    <row r="223" spans="1:8" ht="15.75">
      <c r="A223" s="174" t="s">
        <v>475</v>
      </c>
      <c r="B223" s="155" t="s">
        <v>224</v>
      </c>
      <c r="C223" s="155" t="s">
        <v>476</v>
      </c>
      <c r="D223" s="155" t="s">
        <v>477</v>
      </c>
      <c r="E223" s="155"/>
      <c r="F223" s="184">
        <f>F224</f>
        <v>129418.61</v>
      </c>
      <c r="G223" s="184">
        <f t="shared" si="35"/>
        <v>-53938.61</v>
      </c>
      <c r="H223" s="184">
        <f t="shared" si="35"/>
        <v>75480</v>
      </c>
    </row>
    <row r="224" spans="1:8" ht="25.5">
      <c r="A224" s="190" t="s">
        <v>237</v>
      </c>
      <c r="B224" s="155" t="s">
        <v>224</v>
      </c>
      <c r="C224" s="155" t="s">
        <v>476</v>
      </c>
      <c r="D224" s="155" t="s">
        <v>477</v>
      </c>
      <c r="E224" s="155" t="s">
        <v>238</v>
      </c>
      <c r="F224" s="184">
        <f>F225</f>
        <v>129418.61</v>
      </c>
      <c r="G224" s="184">
        <f t="shared" si="35"/>
        <v>-53938.61</v>
      </c>
      <c r="H224" s="184">
        <f t="shared" si="35"/>
        <v>75480</v>
      </c>
    </row>
    <row r="225" spans="1:9" ht="25.5">
      <c r="A225" s="190" t="s">
        <v>239</v>
      </c>
      <c r="B225" s="155" t="s">
        <v>224</v>
      </c>
      <c r="C225" s="155" t="s">
        <v>476</v>
      </c>
      <c r="D225" s="155" t="s">
        <v>477</v>
      </c>
      <c r="E225" s="155" t="s">
        <v>240</v>
      </c>
      <c r="F225" s="184">
        <v>129418.61</v>
      </c>
      <c r="G225" s="186">
        <v>-53938.61</v>
      </c>
      <c r="H225" s="186">
        <f>F225+G225</f>
        <v>75480</v>
      </c>
      <c r="I225" s="148"/>
    </row>
    <row r="226" spans="1:9" ht="47.25">
      <c r="A226" s="191" t="s">
        <v>478</v>
      </c>
      <c r="B226" s="152"/>
      <c r="C226" s="192"/>
      <c r="D226" s="192"/>
      <c r="E226" s="192"/>
      <c r="F226" s="193">
        <f>F227</f>
        <v>10967588.61</v>
      </c>
      <c r="G226" s="193">
        <f aca="true" t="shared" si="36" ref="G226:H228">G227</f>
        <v>-297899.41</v>
      </c>
      <c r="H226" s="193">
        <f t="shared" si="36"/>
        <v>10669689.2</v>
      </c>
      <c r="I226" s="148"/>
    </row>
    <row r="227" spans="1:9" ht="15.75">
      <c r="A227" s="194" t="s">
        <v>399</v>
      </c>
      <c r="B227" s="152" t="s">
        <v>224</v>
      </c>
      <c r="C227" s="192" t="s">
        <v>400</v>
      </c>
      <c r="D227" s="192"/>
      <c r="E227" s="192"/>
      <c r="F227" s="193">
        <f>F228</f>
        <v>10967588.61</v>
      </c>
      <c r="G227" s="193">
        <f t="shared" si="36"/>
        <v>-297899.41</v>
      </c>
      <c r="H227" s="193">
        <f t="shared" si="36"/>
        <v>10669689.2</v>
      </c>
      <c r="I227" s="148"/>
    </row>
    <row r="228" spans="1:8" ht="15.75">
      <c r="A228" s="153" t="s">
        <v>401</v>
      </c>
      <c r="B228" s="150" t="s">
        <v>224</v>
      </c>
      <c r="C228" s="155" t="s">
        <v>402</v>
      </c>
      <c r="D228" s="155"/>
      <c r="E228" s="155"/>
      <c r="F228" s="186">
        <f>F229</f>
        <v>10967588.61</v>
      </c>
      <c r="G228" s="186">
        <f t="shared" si="36"/>
        <v>-297899.41</v>
      </c>
      <c r="H228" s="186">
        <f t="shared" si="36"/>
        <v>10669689.2</v>
      </c>
    </row>
    <row r="229" spans="1:8" ht="31.5">
      <c r="A229" s="194" t="s">
        <v>403</v>
      </c>
      <c r="B229" s="152" t="s">
        <v>224</v>
      </c>
      <c r="C229" s="192" t="s">
        <v>402</v>
      </c>
      <c r="D229" s="192" t="s">
        <v>404</v>
      </c>
      <c r="E229" s="192"/>
      <c r="F229" s="193">
        <f>F230+F247</f>
        <v>10967588.61</v>
      </c>
      <c r="G229" s="193">
        <f>G230+G247</f>
        <v>-297899.41</v>
      </c>
      <c r="H229" s="193">
        <f>H230+H247</f>
        <v>10669689.2</v>
      </c>
    </row>
    <row r="230" spans="1:8" ht="15.75">
      <c r="A230" s="153" t="s">
        <v>405</v>
      </c>
      <c r="B230" s="150" t="s">
        <v>224</v>
      </c>
      <c r="C230" s="155" t="s">
        <v>406</v>
      </c>
      <c r="D230" s="155" t="s">
        <v>407</v>
      </c>
      <c r="E230" s="155"/>
      <c r="F230" s="186">
        <f>F231+F237</f>
        <v>10081324.17</v>
      </c>
      <c r="G230" s="186">
        <f>G231+G237</f>
        <v>-283534.97</v>
      </c>
      <c r="H230" s="186">
        <f>H231+H237</f>
        <v>9797789.2</v>
      </c>
    </row>
    <row r="231" spans="1:8" ht="31.5">
      <c r="A231" s="153" t="s">
        <v>479</v>
      </c>
      <c r="B231" s="150" t="s">
        <v>224</v>
      </c>
      <c r="C231" s="155" t="s">
        <v>406</v>
      </c>
      <c r="D231" s="155" t="s">
        <v>480</v>
      </c>
      <c r="E231" s="155"/>
      <c r="F231" s="186">
        <f>F232</f>
        <v>8345272.27</v>
      </c>
      <c r="G231" s="186">
        <f>G232</f>
        <v>-49953</v>
      </c>
      <c r="H231" s="186">
        <f>H232</f>
        <v>8295319.27</v>
      </c>
    </row>
    <row r="232" spans="1:8" ht="31.5">
      <c r="A232" s="153" t="s">
        <v>481</v>
      </c>
      <c r="B232" s="150" t="s">
        <v>224</v>
      </c>
      <c r="C232" s="155" t="s">
        <v>402</v>
      </c>
      <c r="D232" s="155" t="s">
        <v>482</v>
      </c>
      <c r="E232" s="155" t="s">
        <v>299</v>
      </c>
      <c r="F232" s="186">
        <f>F233+F235</f>
        <v>8345272.27</v>
      </c>
      <c r="G232" s="186">
        <f>G233+G235</f>
        <v>-49953</v>
      </c>
      <c r="H232" s="186">
        <f>H233+H235</f>
        <v>8295319.27</v>
      </c>
    </row>
    <row r="233" spans="1:8" ht="78.75">
      <c r="A233" s="153" t="s">
        <v>233</v>
      </c>
      <c r="B233" s="150" t="s">
        <v>224</v>
      </c>
      <c r="C233" s="155" t="s">
        <v>402</v>
      </c>
      <c r="D233" s="155" t="s">
        <v>482</v>
      </c>
      <c r="E233" s="155" t="s">
        <v>234</v>
      </c>
      <c r="F233" s="186">
        <f>F234</f>
        <v>7150776.109999999</v>
      </c>
      <c r="G233" s="186">
        <f>G234</f>
        <v>-1.46</v>
      </c>
      <c r="H233" s="186">
        <f>H234</f>
        <v>7150774.649999999</v>
      </c>
    </row>
    <row r="234" spans="1:8" ht="15.75">
      <c r="A234" s="153" t="s">
        <v>268</v>
      </c>
      <c r="B234" s="150" t="s">
        <v>224</v>
      </c>
      <c r="C234" s="155" t="s">
        <v>402</v>
      </c>
      <c r="D234" s="155" t="s">
        <v>482</v>
      </c>
      <c r="E234" s="155" t="s">
        <v>269</v>
      </c>
      <c r="F234" s="186">
        <f>7147194.26+3581.85</f>
        <v>7150776.109999999</v>
      </c>
      <c r="G234" s="186">
        <v>-1.46</v>
      </c>
      <c r="H234" s="186">
        <f>F234+G234</f>
        <v>7150774.649999999</v>
      </c>
    </row>
    <row r="235" spans="1:8" ht="31.5">
      <c r="A235" s="153" t="s">
        <v>237</v>
      </c>
      <c r="B235" s="150" t="s">
        <v>224</v>
      </c>
      <c r="C235" s="155" t="s">
        <v>402</v>
      </c>
      <c r="D235" s="155" t="s">
        <v>482</v>
      </c>
      <c r="E235" s="155" t="s">
        <v>238</v>
      </c>
      <c r="F235" s="186">
        <f>F236</f>
        <v>1194496.16</v>
      </c>
      <c r="G235" s="186">
        <f>G236</f>
        <v>-49951.54</v>
      </c>
      <c r="H235" s="186">
        <f>H236</f>
        <v>1144544.6199999999</v>
      </c>
    </row>
    <row r="236" spans="1:8" ht="31.5">
      <c r="A236" s="153" t="s">
        <v>239</v>
      </c>
      <c r="B236" s="150" t="s">
        <v>224</v>
      </c>
      <c r="C236" s="155" t="s">
        <v>402</v>
      </c>
      <c r="D236" s="155" t="s">
        <v>482</v>
      </c>
      <c r="E236" s="155" t="s">
        <v>240</v>
      </c>
      <c r="F236" s="186">
        <v>1194496.16</v>
      </c>
      <c r="G236" s="159">
        <v>-49951.54</v>
      </c>
      <c r="H236" s="186">
        <f>F236+G236</f>
        <v>1144544.6199999999</v>
      </c>
    </row>
    <row r="237" spans="1:8" ht="47.25">
      <c r="A237" s="153" t="s">
        <v>483</v>
      </c>
      <c r="B237" s="150" t="s">
        <v>224</v>
      </c>
      <c r="C237" s="155" t="s">
        <v>402</v>
      </c>
      <c r="D237" s="155" t="s">
        <v>484</v>
      </c>
      <c r="E237" s="155"/>
      <c r="F237" s="186">
        <f>F240+F238+F242</f>
        <v>1736051.9</v>
      </c>
      <c r="G237" s="186">
        <f>G240+G238+G242</f>
        <v>-233581.96999999997</v>
      </c>
      <c r="H237" s="186">
        <f>H240+H238+H242</f>
        <v>1502469.9300000002</v>
      </c>
    </row>
    <row r="238" spans="1:8" ht="78.75">
      <c r="A238" s="153" t="s">
        <v>233</v>
      </c>
      <c r="B238" s="150" t="s">
        <v>224</v>
      </c>
      <c r="C238" s="155" t="s">
        <v>402</v>
      </c>
      <c r="D238" s="155" t="s">
        <v>484</v>
      </c>
      <c r="E238" s="155" t="s">
        <v>234</v>
      </c>
      <c r="F238" s="186">
        <f>F239</f>
        <v>577883</v>
      </c>
      <c r="G238" s="186">
        <f>G239</f>
        <v>-36855.17</v>
      </c>
      <c r="H238" s="186">
        <f>H239</f>
        <v>541027.83</v>
      </c>
    </row>
    <row r="239" spans="1:8" ht="15.75">
      <c r="A239" s="153" t="s">
        <v>268</v>
      </c>
      <c r="B239" s="150" t="s">
        <v>224</v>
      </c>
      <c r="C239" s="155" t="s">
        <v>402</v>
      </c>
      <c r="D239" s="155" t="s">
        <v>484</v>
      </c>
      <c r="E239" s="155" t="s">
        <v>269</v>
      </c>
      <c r="F239" s="186">
        <f>443843+134040</f>
        <v>577883</v>
      </c>
      <c r="G239" s="186">
        <v>-36855.17</v>
      </c>
      <c r="H239" s="186">
        <f>F239+G239</f>
        <v>541027.83</v>
      </c>
    </row>
    <row r="240" spans="1:8" ht="31.5">
      <c r="A240" s="153" t="s">
        <v>237</v>
      </c>
      <c r="B240" s="150" t="s">
        <v>224</v>
      </c>
      <c r="C240" s="155" t="s">
        <v>402</v>
      </c>
      <c r="D240" s="155" t="s">
        <v>484</v>
      </c>
      <c r="E240" s="155" t="s">
        <v>238</v>
      </c>
      <c r="F240" s="186">
        <f>F241</f>
        <v>924001.9</v>
      </c>
      <c r="G240" s="186">
        <f>G241</f>
        <v>-196726.8</v>
      </c>
      <c r="H240" s="186">
        <f>H241</f>
        <v>727275.1000000001</v>
      </c>
    </row>
    <row r="241" spans="1:8" ht="31.5">
      <c r="A241" s="153" t="s">
        <v>239</v>
      </c>
      <c r="B241" s="150" t="s">
        <v>224</v>
      </c>
      <c r="C241" s="155" t="s">
        <v>402</v>
      </c>
      <c r="D241" s="155" t="s">
        <v>484</v>
      </c>
      <c r="E241" s="155" t="s">
        <v>240</v>
      </c>
      <c r="F241" s="186">
        <v>924001.9</v>
      </c>
      <c r="G241" s="186">
        <v>-196726.8</v>
      </c>
      <c r="H241" s="186">
        <f>F241+G241</f>
        <v>727275.1000000001</v>
      </c>
    </row>
    <row r="242" spans="1:8" ht="78.75">
      <c r="A242" s="153" t="s">
        <v>500</v>
      </c>
      <c r="B242" s="150" t="s">
        <v>224</v>
      </c>
      <c r="C242" s="155" t="s">
        <v>402</v>
      </c>
      <c r="D242" s="155" t="s">
        <v>501</v>
      </c>
      <c r="E242" s="155"/>
      <c r="F242" s="186">
        <f>F243+F246</f>
        <v>234167</v>
      </c>
      <c r="G242" s="186">
        <f>G243+G246</f>
        <v>0</v>
      </c>
      <c r="H242" s="186">
        <f>H243+H246</f>
        <v>234167</v>
      </c>
    </row>
    <row r="243" spans="1:8" ht="78.75">
      <c r="A243" s="153" t="s">
        <v>233</v>
      </c>
      <c r="B243" s="150" t="s">
        <v>224</v>
      </c>
      <c r="C243" s="155" t="s">
        <v>402</v>
      </c>
      <c r="D243" s="155" t="s">
        <v>501</v>
      </c>
      <c r="E243" s="155" t="s">
        <v>234</v>
      </c>
      <c r="F243" s="186">
        <f>F244</f>
        <v>66704.09</v>
      </c>
      <c r="G243" s="186">
        <f>G244</f>
        <v>0</v>
      </c>
      <c r="H243" s="186">
        <f>H244</f>
        <v>66704.09</v>
      </c>
    </row>
    <row r="244" spans="1:8" ht="15.75">
      <c r="A244" s="153" t="s">
        <v>268</v>
      </c>
      <c r="B244" s="150" t="s">
        <v>224</v>
      </c>
      <c r="C244" s="155" t="s">
        <v>402</v>
      </c>
      <c r="D244" s="155" t="s">
        <v>501</v>
      </c>
      <c r="E244" s="155" t="s">
        <v>269</v>
      </c>
      <c r="F244" s="186">
        <f>51232.04+15472.05</f>
        <v>66704.09</v>
      </c>
      <c r="G244" s="186"/>
      <c r="H244" s="186">
        <f>F244+G244</f>
        <v>66704.09</v>
      </c>
    </row>
    <row r="245" spans="1:8" ht="31.5">
      <c r="A245" s="153" t="s">
        <v>237</v>
      </c>
      <c r="B245" s="150" t="s">
        <v>224</v>
      </c>
      <c r="C245" s="155" t="s">
        <v>402</v>
      </c>
      <c r="D245" s="155" t="s">
        <v>501</v>
      </c>
      <c r="E245" s="155" t="s">
        <v>238</v>
      </c>
      <c r="F245" s="186">
        <f>F246</f>
        <v>167462.91</v>
      </c>
      <c r="G245" s="186">
        <f>G246</f>
        <v>0</v>
      </c>
      <c r="H245" s="186">
        <f>H246</f>
        <v>167462.91</v>
      </c>
    </row>
    <row r="246" spans="1:8" ht="31.5">
      <c r="A246" s="153" t="s">
        <v>239</v>
      </c>
      <c r="B246" s="150" t="s">
        <v>224</v>
      </c>
      <c r="C246" s="155" t="s">
        <v>402</v>
      </c>
      <c r="D246" s="155" t="s">
        <v>501</v>
      </c>
      <c r="E246" s="155" t="s">
        <v>240</v>
      </c>
      <c r="F246" s="186">
        <v>167462.91</v>
      </c>
      <c r="G246" s="186"/>
      <c r="H246" s="186">
        <f>F246+G246</f>
        <v>167462.91</v>
      </c>
    </row>
    <row r="247" spans="1:8" ht="31.5">
      <c r="A247" s="194" t="s">
        <v>485</v>
      </c>
      <c r="B247" s="152" t="s">
        <v>224</v>
      </c>
      <c r="C247" s="192" t="s">
        <v>486</v>
      </c>
      <c r="D247" s="192" t="s">
        <v>487</v>
      </c>
      <c r="E247" s="192"/>
      <c r="F247" s="193">
        <f>F248</f>
        <v>886264.44</v>
      </c>
      <c r="G247" s="193">
        <f>G248</f>
        <v>-14364.44</v>
      </c>
      <c r="H247" s="193">
        <f>H248</f>
        <v>871900</v>
      </c>
    </row>
    <row r="248" spans="1:8" ht="47.25">
      <c r="A248" s="153" t="s">
        <v>488</v>
      </c>
      <c r="B248" s="150" t="s">
        <v>224</v>
      </c>
      <c r="C248" s="155" t="s">
        <v>486</v>
      </c>
      <c r="D248" s="155" t="s">
        <v>489</v>
      </c>
      <c r="E248" s="155"/>
      <c r="F248" s="186">
        <f>F249</f>
        <v>886264.44</v>
      </c>
      <c r="G248" s="186">
        <f aca="true" t="shared" si="37" ref="G248:H250">G249</f>
        <v>-14364.44</v>
      </c>
      <c r="H248" s="186">
        <f t="shared" si="37"/>
        <v>871900</v>
      </c>
    </row>
    <row r="249" spans="1:8" ht="31.5">
      <c r="A249" s="153" t="s">
        <v>490</v>
      </c>
      <c r="B249" s="150" t="s">
        <v>224</v>
      </c>
      <c r="C249" s="155" t="s">
        <v>486</v>
      </c>
      <c r="D249" s="155" t="s">
        <v>491</v>
      </c>
      <c r="E249" s="155"/>
      <c r="F249" s="186">
        <f>F250</f>
        <v>886264.44</v>
      </c>
      <c r="G249" s="186">
        <f t="shared" si="37"/>
        <v>-14364.44</v>
      </c>
      <c r="H249" s="186">
        <f t="shared" si="37"/>
        <v>871900</v>
      </c>
    </row>
    <row r="250" spans="1:8" ht="31.5">
      <c r="A250" s="153" t="s">
        <v>237</v>
      </c>
      <c r="B250" s="150" t="s">
        <v>224</v>
      </c>
      <c r="C250" s="155" t="s">
        <v>402</v>
      </c>
      <c r="D250" s="155" t="s">
        <v>491</v>
      </c>
      <c r="E250" s="155" t="s">
        <v>238</v>
      </c>
      <c r="F250" s="186">
        <f>F251</f>
        <v>886264.44</v>
      </c>
      <c r="G250" s="186">
        <f t="shared" si="37"/>
        <v>-14364.44</v>
      </c>
      <c r="H250" s="186">
        <f t="shared" si="37"/>
        <v>871900</v>
      </c>
    </row>
    <row r="251" spans="1:8" ht="31.5">
      <c r="A251" s="153" t="s">
        <v>239</v>
      </c>
      <c r="B251" s="150" t="s">
        <v>224</v>
      </c>
      <c r="C251" s="155" t="s">
        <v>402</v>
      </c>
      <c r="D251" s="155" t="s">
        <v>491</v>
      </c>
      <c r="E251" s="155" t="s">
        <v>240</v>
      </c>
      <c r="F251" s="186">
        <v>886264.44</v>
      </c>
      <c r="G251" s="186">
        <v>-14364.44</v>
      </c>
      <c r="H251" s="186">
        <f>F251+G251</f>
        <v>871900</v>
      </c>
    </row>
    <row r="252" spans="1:8" ht="31.5">
      <c r="A252" s="194" t="s">
        <v>492</v>
      </c>
      <c r="B252" s="152"/>
      <c r="C252" s="192"/>
      <c r="D252" s="192"/>
      <c r="E252" s="192"/>
      <c r="F252" s="193">
        <f aca="true" t="shared" si="38" ref="F252:H253">F253</f>
        <v>6861504.359999999</v>
      </c>
      <c r="G252" s="193">
        <f t="shared" si="38"/>
        <v>-1198346.38</v>
      </c>
      <c r="H252" s="193">
        <f t="shared" si="38"/>
        <v>5663157.9799999995</v>
      </c>
    </row>
    <row r="253" spans="1:8" ht="15.75">
      <c r="A253" s="153" t="s">
        <v>399</v>
      </c>
      <c r="B253" s="150" t="s">
        <v>224</v>
      </c>
      <c r="C253" s="155" t="s">
        <v>400</v>
      </c>
      <c r="D253" s="155"/>
      <c r="E253" s="155"/>
      <c r="F253" s="186">
        <f t="shared" si="38"/>
        <v>6861504.359999999</v>
      </c>
      <c r="G253" s="186">
        <f t="shared" si="38"/>
        <v>-1198346.38</v>
      </c>
      <c r="H253" s="186">
        <f t="shared" si="38"/>
        <v>5663157.9799999995</v>
      </c>
    </row>
    <row r="254" spans="1:8" ht="15.75">
      <c r="A254" s="153" t="s">
        <v>401</v>
      </c>
      <c r="B254" s="150" t="s">
        <v>224</v>
      </c>
      <c r="C254" s="155" t="s">
        <v>402</v>
      </c>
      <c r="D254" s="155"/>
      <c r="E254" s="155"/>
      <c r="F254" s="186">
        <f>F255+F268</f>
        <v>6861504.359999999</v>
      </c>
      <c r="G254" s="186">
        <f>G255+G268</f>
        <v>-1198346.38</v>
      </c>
      <c r="H254" s="186">
        <f>H255+H268</f>
        <v>5663157.9799999995</v>
      </c>
    </row>
    <row r="255" spans="1:8" ht="31.5">
      <c r="A255" s="194" t="s">
        <v>403</v>
      </c>
      <c r="B255" s="152" t="s">
        <v>224</v>
      </c>
      <c r="C255" s="192" t="s">
        <v>402</v>
      </c>
      <c r="D255" s="192" t="s">
        <v>404</v>
      </c>
      <c r="E255" s="192"/>
      <c r="F255" s="193">
        <f>F256+F263</f>
        <v>6461504.359999999</v>
      </c>
      <c r="G255" s="193">
        <f>G256+G263</f>
        <v>-1198346.38</v>
      </c>
      <c r="H255" s="193">
        <f>H256+H263</f>
        <v>5263157.9799999995</v>
      </c>
    </row>
    <row r="256" spans="1:8" ht="15.75">
      <c r="A256" s="153" t="s">
        <v>405</v>
      </c>
      <c r="B256" s="150" t="s">
        <v>224</v>
      </c>
      <c r="C256" s="155" t="s">
        <v>406</v>
      </c>
      <c r="D256" s="155" t="s">
        <v>407</v>
      </c>
      <c r="E256" s="155"/>
      <c r="F256" s="186">
        <f aca="true" t="shared" si="39" ref="F256:H257">F257</f>
        <v>6461504.359999999</v>
      </c>
      <c r="G256" s="186">
        <f t="shared" si="39"/>
        <v>-1198346.38</v>
      </c>
      <c r="H256" s="186">
        <f t="shared" si="39"/>
        <v>5263157.9799999995</v>
      </c>
    </row>
    <row r="257" spans="1:8" ht="31.5">
      <c r="A257" s="153" t="s">
        <v>479</v>
      </c>
      <c r="B257" s="150" t="s">
        <v>224</v>
      </c>
      <c r="C257" s="155" t="s">
        <v>406</v>
      </c>
      <c r="D257" s="155" t="s">
        <v>480</v>
      </c>
      <c r="E257" s="155"/>
      <c r="F257" s="186">
        <f t="shared" si="39"/>
        <v>6461504.359999999</v>
      </c>
      <c r="G257" s="186">
        <f t="shared" si="39"/>
        <v>-1198346.38</v>
      </c>
      <c r="H257" s="186">
        <f t="shared" si="39"/>
        <v>5263157.9799999995</v>
      </c>
    </row>
    <row r="258" spans="1:8" ht="31.5">
      <c r="A258" s="153" t="s">
        <v>481</v>
      </c>
      <c r="B258" s="150" t="s">
        <v>224</v>
      </c>
      <c r="C258" s="155" t="s">
        <v>402</v>
      </c>
      <c r="D258" s="155" t="s">
        <v>482</v>
      </c>
      <c r="E258" s="155" t="s">
        <v>299</v>
      </c>
      <c r="F258" s="186">
        <f>F259+F261</f>
        <v>6461504.359999999</v>
      </c>
      <c r="G258" s="186">
        <f>G259+G261</f>
        <v>-1198346.38</v>
      </c>
      <c r="H258" s="186">
        <f>H259+H261</f>
        <v>5263157.9799999995</v>
      </c>
    </row>
    <row r="259" spans="1:8" ht="78.75">
      <c r="A259" s="153" t="s">
        <v>233</v>
      </c>
      <c r="B259" s="150" t="s">
        <v>224</v>
      </c>
      <c r="C259" s="155" t="s">
        <v>402</v>
      </c>
      <c r="D259" s="155" t="s">
        <v>482</v>
      </c>
      <c r="E259" s="155" t="s">
        <v>234</v>
      </c>
      <c r="F259" s="186">
        <f>F260</f>
        <v>3840128.36</v>
      </c>
      <c r="G259" s="186">
        <f>G260</f>
        <v>-17339.74</v>
      </c>
      <c r="H259" s="186">
        <f>H260</f>
        <v>3822788.6199999996</v>
      </c>
    </row>
    <row r="260" spans="1:8" ht="15.75">
      <c r="A260" s="153" t="s">
        <v>268</v>
      </c>
      <c r="B260" s="150" t="s">
        <v>224</v>
      </c>
      <c r="C260" s="155" t="s">
        <v>402</v>
      </c>
      <c r="D260" s="155" t="s">
        <v>482</v>
      </c>
      <c r="E260" s="155" t="s">
        <v>269</v>
      </c>
      <c r="F260" s="186">
        <v>3840128.36</v>
      </c>
      <c r="G260" s="186">
        <v>-17339.74</v>
      </c>
      <c r="H260" s="186">
        <f>F260+G260</f>
        <v>3822788.6199999996</v>
      </c>
    </row>
    <row r="261" spans="1:8" ht="31.5">
      <c r="A261" s="153" t="s">
        <v>237</v>
      </c>
      <c r="B261" s="150" t="s">
        <v>224</v>
      </c>
      <c r="C261" s="155" t="s">
        <v>402</v>
      </c>
      <c r="D261" s="155" t="s">
        <v>482</v>
      </c>
      <c r="E261" s="155" t="s">
        <v>238</v>
      </c>
      <c r="F261" s="186">
        <f>F262</f>
        <v>2621376</v>
      </c>
      <c r="G261" s="186">
        <f>G262</f>
        <v>-1181006.64</v>
      </c>
      <c r="H261" s="186">
        <f>H262</f>
        <v>1440369.36</v>
      </c>
    </row>
    <row r="262" spans="1:8" ht="31.5">
      <c r="A262" s="153" t="s">
        <v>239</v>
      </c>
      <c r="B262" s="150" t="s">
        <v>224</v>
      </c>
      <c r="C262" s="155" t="s">
        <v>402</v>
      </c>
      <c r="D262" s="155" t="s">
        <v>482</v>
      </c>
      <c r="E262" s="155" t="s">
        <v>240</v>
      </c>
      <c r="F262" s="186">
        <v>2621376</v>
      </c>
      <c r="G262" s="186">
        <v>-1181006.64</v>
      </c>
      <c r="H262" s="186">
        <f>F262+G262</f>
        <v>1440369.36</v>
      </c>
    </row>
    <row r="263" spans="1:8" ht="31.5" hidden="1">
      <c r="A263" s="153" t="s">
        <v>485</v>
      </c>
      <c r="B263" s="150" t="s">
        <v>224</v>
      </c>
      <c r="C263" s="155" t="s">
        <v>486</v>
      </c>
      <c r="D263" s="155" t="s">
        <v>487</v>
      </c>
      <c r="E263" s="155"/>
      <c r="F263" s="186">
        <f aca="true" t="shared" si="40" ref="F263:H266">F264</f>
        <v>0</v>
      </c>
      <c r="G263" s="186">
        <f t="shared" si="40"/>
        <v>0</v>
      </c>
      <c r="H263" s="186">
        <f t="shared" si="40"/>
        <v>0</v>
      </c>
    </row>
    <row r="264" spans="1:8" ht="47.25" hidden="1">
      <c r="A264" s="153" t="s">
        <v>488</v>
      </c>
      <c r="B264" s="150" t="s">
        <v>224</v>
      </c>
      <c r="C264" s="155" t="s">
        <v>486</v>
      </c>
      <c r="D264" s="155" t="s">
        <v>489</v>
      </c>
      <c r="E264" s="155"/>
      <c r="F264" s="186">
        <f t="shared" si="40"/>
        <v>0</v>
      </c>
      <c r="G264" s="186">
        <f t="shared" si="40"/>
        <v>0</v>
      </c>
      <c r="H264" s="186">
        <f t="shared" si="40"/>
        <v>0</v>
      </c>
    </row>
    <row r="265" spans="1:8" ht="31.5" hidden="1">
      <c r="A265" s="153" t="s">
        <v>490</v>
      </c>
      <c r="B265" s="150" t="s">
        <v>224</v>
      </c>
      <c r="C265" s="155" t="s">
        <v>486</v>
      </c>
      <c r="D265" s="155" t="s">
        <v>493</v>
      </c>
      <c r="E265" s="155"/>
      <c r="F265" s="186">
        <f t="shared" si="40"/>
        <v>0</v>
      </c>
      <c r="G265" s="186">
        <f t="shared" si="40"/>
        <v>0</v>
      </c>
      <c r="H265" s="186">
        <f t="shared" si="40"/>
        <v>0</v>
      </c>
    </row>
    <row r="266" spans="1:8" ht="31.5" hidden="1">
      <c r="A266" s="153" t="s">
        <v>237</v>
      </c>
      <c r="B266" s="150" t="s">
        <v>224</v>
      </c>
      <c r="C266" s="155" t="s">
        <v>402</v>
      </c>
      <c r="D266" s="155" t="s">
        <v>493</v>
      </c>
      <c r="E266" s="155" t="s">
        <v>238</v>
      </c>
      <c r="F266" s="186">
        <f t="shared" si="40"/>
        <v>0</v>
      </c>
      <c r="G266" s="186">
        <f t="shared" si="40"/>
        <v>0</v>
      </c>
      <c r="H266" s="186">
        <f t="shared" si="40"/>
        <v>0</v>
      </c>
    </row>
    <row r="267" spans="1:8" ht="31.5" hidden="1">
      <c r="A267" s="153" t="s">
        <v>239</v>
      </c>
      <c r="B267" s="150" t="s">
        <v>224</v>
      </c>
      <c r="C267" s="155" t="s">
        <v>402</v>
      </c>
      <c r="D267" s="155" t="s">
        <v>493</v>
      </c>
      <c r="E267" s="155" t="s">
        <v>240</v>
      </c>
      <c r="F267" s="186">
        <v>0</v>
      </c>
      <c r="G267" s="186"/>
      <c r="H267" s="186">
        <f>F267+G267</f>
        <v>0</v>
      </c>
    </row>
    <row r="268" spans="1:8" ht="31.5">
      <c r="A268" s="153" t="s">
        <v>412</v>
      </c>
      <c r="B268" s="150" t="s">
        <v>224</v>
      </c>
      <c r="C268" s="155" t="s">
        <v>402</v>
      </c>
      <c r="D268" s="155" t="s">
        <v>413</v>
      </c>
      <c r="E268" s="155" t="s">
        <v>238</v>
      </c>
      <c r="F268" s="186">
        <f>F269</f>
        <v>400000</v>
      </c>
      <c r="G268" s="186">
        <f>G269</f>
        <v>0</v>
      </c>
      <c r="H268" s="186">
        <f>H269</f>
        <v>400000</v>
      </c>
    </row>
    <row r="269" spans="1:8" ht="31.5">
      <c r="A269" s="153" t="s">
        <v>239</v>
      </c>
      <c r="B269" s="150" t="s">
        <v>224</v>
      </c>
      <c r="C269" s="155" t="s">
        <v>402</v>
      </c>
      <c r="D269" s="155" t="s">
        <v>413</v>
      </c>
      <c r="E269" s="155" t="s">
        <v>240</v>
      </c>
      <c r="F269" s="186">
        <v>400000</v>
      </c>
      <c r="G269" s="186"/>
      <c r="H269" s="186">
        <f>F269+G269</f>
        <v>400000</v>
      </c>
    </row>
  </sheetData>
  <sheetProtection/>
  <mergeCells count="2">
    <mergeCell ref="F1:H1"/>
    <mergeCell ref="A2:H2"/>
  </mergeCells>
  <printOptions/>
  <pageMargins left="0.5118110236220472" right="0.5118110236220472" top="0.35433070866141736" bottom="0.35433070866141736" header="0" footer="0"/>
  <pageSetup fitToHeight="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5"/>
  <sheetViews>
    <sheetView zoomScalePageLayoutView="0" workbookViewId="0" topLeftCell="A185">
      <selection activeCell="C193" sqref="C193:E195"/>
    </sheetView>
  </sheetViews>
  <sheetFormatPr defaultColWidth="9.00390625" defaultRowHeight="15.75"/>
  <cols>
    <col min="1" max="1" width="48.875" style="133" customWidth="1"/>
    <col min="2" max="2" width="7.25390625" style="195" customWidth="1"/>
    <col min="3" max="3" width="14.75390625" style="135" customWidth="1"/>
    <col min="4" max="4" width="10.875" style="135" customWidth="1"/>
    <col min="5" max="5" width="14.75390625" style="135" customWidth="1"/>
    <col min="6" max="16384" width="9.00390625" style="135" customWidth="1"/>
  </cols>
  <sheetData>
    <row r="1" spans="2:5" ht="51.75" customHeight="1">
      <c r="B1" s="134"/>
      <c r="C1" s="239" t="s">
        <v>537</v>
      </c>
      <c r="D1" s="239"/>
      <c r="E1" s="239"/>
    </row>
    <row r="2" spans="1:5" ht="51" customHeight="1">
      <c r="A2" s="242" t="s">
        <v>529</v>
      </c>
      <c r="B2" s="242"/>
      <c r="C2" s="242"/>
      <c r="D2" s="242"/>
      <c r="E2" s="242"/>
    </row>
    <row r="3" spans="2:5" ht="12.75">
      <c r="B3" s="138"/>
      <c r="C3" s="133"/>
      <c r="D3" s="133"/>
      <c r="E3" s="117" t="s">
        <v>157</v>
      </c>
    </row>
    <row r="4" spans="1:5" ht="54">
      <c r="A4" s="139" t="s">
        <v>1</v>
      </c>
      <c r="B4" s="139" t="s">
        <v>216</v>
      </c>
      <c r="C4" s="139" t="s">
        <v>217</v>
      </c>
      <c r="D4" s="129" t="s">
        <v>218</v>
      </c>
      <c r="E4" s="198" t="s">
        <v>530</v>
      </c>
    </row>
    <row r="5" spans="1:5" ht="12.75">
      <c r="A5" s="199">
        <v>1</v>
      </c>
      <c r="B5" s="200">
        <v>3</v>
      </c>
      <c r="C5" s="200">
        <v>4</v>
      </c>
      <c r="D5" s="200">
        <v>5</v>
      </c>
      <c r="E5" s="200">
        <v>6</v>
      </c>
    </row>
    <row r="6" spans="1:5" s="161" customFormat="1" ht="15.75">
      <c r="A6" s="145" t="s">
        <v>222</v>
      </c>
      <c r="B6" s="146"/>
      <c r="C6" s="146"/>
      <c r="D6" s="146"/>
      <c r="E6" s="147">
        <f>E7+E57+E66+E85+E117+E156+E163+E199+E225+E236</f>
        <v>79634467.47000001</v>
      </c>
    </row>
    <row r="7" spans="1:5" s="163" customFormat="1" ht="15.75">
      <c r="A7" s="151" t="s">
        <v>225</v>
      </c>
      <c r="B7" s="152" t="s">
        <v>226</v>
      </c>
      <c r="C7" s="150"/>
      <c r="D7" s="150"/>
      <c r="E7" s="147">
        <f>E8+E15+E25+E35</f>
        <v>18721595.89</v>
      </c>
    </row>
    <row r="8" spans="1:5" s="163" customFormat="1" ht="63" customHeight="1">
      <c r="A8" s="153" t="s">
        <v>227</v>
      </c>
      <c r="B8" s="150" t="s">
        <v>228</v>
      </c>
      <c r="C8" s="150"/>
      <c r="D8" s="150"/>
      <c r="E8" s="147">
        <f>E9</f>
        <v>88126.8</v>
      </c>
    </row>
    <row r="9" spans="1:5" s="163" customFormat="1" ht="31.5">
      <c r="A9" s="153" t="s">
        <v>229</v>
      </c>
      <c r="B9" s="150" t="s">
        <v>228</v>
      </c>
      <c r="C9" s="155" t="s">
        <v>230</v>
      </c>
      <c r="D9" s="150"/>
      <c r="E9" s="154">
        <f>E10</f>
        <v>88126.8</v>
      </c>
    </row>
    <row r="10" spans="1:5" s="163" customFormat="1" ht="15.75">
      <c r="A10" s="149" t="s">
        <v>231</v>
      </c>
      <c r="B10" s="150" t="s">
        <v>228</v>
      </c>
      <c r="C10" s="155" t="s">
        <v>232</v>
      </c>
      <c r="D10" s="150"/>
      <c r="E10" s="154">
        <f>E13+E11</f>
        <v>88126.8</v>
      </c>
    </row>
    <row r="11" spans="1:5" s="163" customFormat="1" ht="78.75">
      <c r="A11" s="153" t="s">
        <v>233</v>
      </c>
      <c r="B11" s="150" t="s">
        <v>228</v>
      </c>
      <c r="C11" s="155" t="s">
        <v>232</v>
      </c>
      <c r="D11" s="150" t="s">
        <v>234</v>
      </c>
      <c r="E11" s="154">
        <f>E12</f>
        <v>80724</v>
      </c>
    </row>
    <row r="12" spans="1:5" s="163" customFormat="1" ht="31.5">
      <c r="A12" s="153" t="s">
        <v>235</v>
      </c>
      <c r="B12" s="150" t="s">
        <v>228</v>
      </c>
      <c r="C12" s="155" t="s">
        <v>232</v>
      </c>
      <c r="D12" s="150" t="s">
        <v>236</v>
      </c>
      <c r="E12" s="154">
        <v>80724</v>
      </c>
    </row>
    <row r="13" spans="1:5" s="163" customFormat="1" ht="31.5">
      <c r="A13" s="153" t="s">
        <v>237</v>
      </c>
      <c r="B13" s="155" t="s">
        <v>228</v>
      </c>
      <c r="C13" s="155" t="s">
        <v>232</v>
      </c>
      <c r="D13" s="155" t="s">
        <v>238</v>
      </c>
      <c r="E13" s="154">
        <f>E14</f>
        <v>7402.8</v>
      </c>
    </row>
    <row r="14" spans="1:5" s="163" customFormat="1" ht="31.5">
      <c r="A14" s="153" t="s">
        <v>239</v>
      </c>
      <c r="B14" s="155" t="s">
        <v>228</v>
      </c>
      <c r="C14" s="155" t="s">
        <v>232</v>
      </c>
      <c r="D14" s="155" t="s">
        <v>240</v>
      </c>
      <c r="E14" s="154">
        <v>7402.8</v>
      </c>
    </row>
    <row r="15" spans="1:5" s="164" customFormat="1" ht="63">
      <c r="A15" s="149" t="s">
        <v>241</v>
      </c>
      <c r="B15" s="150" t="s">
        <v>242</v>
      </c>
      <c r="C15" s="162"/>
      <c r="D15" s="150"/>
      <c r="E15" s="147">
        <f>E16</f>
        <v>13489701.96</v>
      </c>
    </row>
    <row r="16" spans="1:5" s="164" customFormat="1" ht="31.5">
      <c r="A16" s="153" t="s">
        <v>243</v>
      </c>
      <c r="B16" s="155" t="s">
        <v>242</v>
      </c>
      <c r="C16" s="155" t="s">
        <v>244</v>
      </c>
      <c r="D16" s="150"/>
      <c r="E16" s="154">
        <f>E17+E22</f>
        <v>13489701.96</v>
      </c>
    </row>
    <row r="17" spans="1:5" s="164" customFormat="1" ht="15.75">
      <c r="A17" s="153" t="s">
        <v>231</v>
      </c>
      <c r="B17" s="155" t="s">
        <v>245</v>
      </c>
      <c r="C17" s="155" t="s">
        <v>246</v>
      </c>
      <c r="D17" s="150"/>
      <c r="E17" s="154">
        <f>E18+E20</f>
        <v>12664674.58</v>
      </c>
    </row>
    <row r="18" spans="1:5" s="164" customFormat="1" ht="78.75">
      <c r="A18" s="153" t="s">
        <v>233</v>
      </c>
      <c r="B18" s="155" t="s">
        <v>245</v>
      </c>
      <c r="C18" s="155" t="s">
        <v>246</v>
      </c>
      <c r="D18" s="155" t="s">
        <v>234</v>
      </c>
      <c r="E18" s="154">
        <f>E19</f>
        <v>11030763.67</v>
      </c>
    </row>
    <row r="19" spans="1:5" s="164" customFormat="1" ht="31.5">
      <c r="A19" s="153" t="s">
        <v>235</v>
      </c>
      <c r="B19" s="155" t="s">
        <v>245</v>
      </c>
      <c r="C19" s="155" t="s">
        <v>246</v>
      </c>
      <c r="D19" s="155" t="s">
        <v>236</v>
      </c>
      <c r="E19" s="154">
        <v>11030763.67</v>
      </c>
    </row>
    <row r="20" spans="1:5" s="164" customFormat="1" ht="31.5">
      <c r="A20" s="153" t="s">
        <v>237</v>
      </c>
      <c r="B20" s="155" t="s">
        <v>245</v>
      </c>
      <c r="C20" s="155" t="s">
        <v>246</v>
      </c>
      <c r="D20" s="155" t="s">
        <v>238</v>
      </c>
      <c r="E20" s="154">
        <f>E21</f>
        <v>1633910.91</v>
      </c>
    </row>
    <row r="21" spans="1:5" s="164" customFormat="1" ht="31.5">
      <c r="A21" s="153" t="s">
        <v>239</v>
      </c>
      <c r="B21" s="155" t="s">
        <v>245</v>
      </c>
      <c r="C21" s="155" t="s">
        <v>246</v>
      </c>
      <c r="D21" s="155" t="s">
        <v>240</v>
      </c>
      <c r="E21" s="154">
        <v>1633910.91</v>
      </c>
    </row>
    <row r="22" spans="1:5" s="164" customFormat="1" ht="47.25">
      <c r="A22" s="149" t="s">
        <v>247</v>
      </c>
      <c r="B22" s="155" t="s">
        <v>245</v>
      </c>
      <c r="C22" s="155" t="s">
        <v>248</v>
      </c>
      <c r="D22" s="150"/>
      <c r="E22" s="154">
        <f>E23</f>
        <v>825027.38</v>
      </c>
    </row>
    <row r="23" spans="1:5" s="164" customFormat="1" ht="78.75">
      <c r="A23" s="153" t="s">
        <v>233</v>
      </c>
      <c r="B23" s="155" t="s">
        <v>245</v>
      </c>
      <c r="C23" s="155" t="s">
        <v>248</v>
      </c>
      <c r="D23" s="155" t="s">
        <v>234</v>
      </c>
      <c r="E23" s="154">
        <f>E24</f>
        <v>825027.38</v>
      </c>
    </row>
    <row r="24" spans="1:5" s="164" customFormat="1" ht="31.5">
      <c r="A24" s="153" t="s">
        <v>235</v>
      </c>
      <c r="B24" s="155" t="s">
        <v>245</v>
      </c>
      <c r="C24" s="155" t="s">
        <v>248</v>
      </c>
      <c r="D24" s="155" t="s">
        <v>236</v>
      </c>
      <c r="E24" s="154">
        <v>825027.38</v>
      </c>
    </row>
    <row r="25" spans="1:5" s="164" customFormat="1" ht="15.75">
      <c r="A25" s="153" t="s">
        <v>523</v>
      </c>
      <c r="B25" s="155" t="s">
        <v>524</v>
      </c>
      <c r="C25" s="155"/>
      <c r="D25" s="155"/>
      <c r="E25" s="147">
        <f>E26</f>
        <v>38250</v>
      </c>
    </row>
    <row r="26" spans="1:5" s="164" customFormat="1" ht="31.5">
      <c r="A26" s="153" t="s">
        <v>412</v>
      </c>
      <c r="B26" s="155" t="s">
        <v>524</v>
      </c>
      <c r="C26" s="155" t="s">
        <v>413</v>
      </c>
      <c r="D26" s="155"/>
      <c r="E26" s="154">
        <f>E27</f>
        <v>38250</v>
      </c>
    </row>
    <row r="27" spans="1:5" s="164" customFormat="1" ht="31.5">
      <c r="A27" s="153" t="s">
        <v>237</v>
      </c>
      <c r="B27" s="155" t="s">
        <v>524</v>
      </c>
      <c r="C27" s="155" t="s">
        <v>413</v>
      </c>
      <c r="D27" s="155" t="s">
        <v>238</v>
      </c>
      <c r="E27" s="154">
        <f>E28</f>
        <v>38250</v>
      </c>
    </row>
    <row r="28" spans="1:5" s="164" customFormat="1" ht="31.5">
      <c r="A28" s="153" t="s">
        <v>239</v>
      </c>
      <c r="B28" s="155" t="s">
        <v>524</v>
      </c>
      <c r="C28" s="155" t="s">
        <v>413</v>
      </c>
      <c r="D28" s="155" t="s">
        <v>240</v>
      </c>
      <c r="E28" s="154">
        <v>38250</v>
      </c>
    </row>
    <row r="29" spans="1:5" s="164" customFormat="1" ht="15.75" hidden="1">
      <c r="A29" s="149" t="s">
        <v>249</v>
      </c>
      <c r="B29" s="150" t="s">
        <v>250</v>
      </c>
      <c r="C29" s="150"/>
      <c r="D29" s="150"/>
      <c r="E29" s="154">
        <f>E30</f>
        <v>0</v>
      </c>
    </row>
    <row r="30" spans="1:5" s="164" customFormat="1" ht="47.25" hidden="1">
      <c r="A30" s="153" t="s">
        <v>251</v>
      </c>
      <c r="B30" s="155" t="s">
        <v>250</v>
      </c>
      <c r="C30" s="155" t="s">
        <v>252</v>
      </c>
      <c r="D30" s="155"/>
      <c r="E30" s="154">
        <f>E31</f>
        <v>0</v>
      </c>
    </row>
    <row r="31" spans="1:5" s="164" customFormat="1" ht="31.5" hidden="1">
      <c r="A31" s="153" t="s">
        <v>253</v>
      </c>
      <c r="B31" s="155" t="s">
        <v>250</v>
      </c>
      <c r="C31" s="155" t="s">
        <v>254</v>
      </c>
      <c r="D31" s="155"/>
      <c r="E31" s="154">
        <f>E32</f>
        <v>0</v>
      </c>
    </row>
    <row r="32" spans="1:5" s="164" customFormat="1" ht="20.25" customHeight="1" hidden="1">
      <c r="A32" s="153" t="s">
        <v>255</v>
      </c>
      <c r="B32" s="155" t="s">
        <v>250</v>
      </c>
      <c r="C32" s="155" t="s">
        <v>254</v>
      </c>
      <c r="D32" s="155"/>
      <c r="E32" s="154">
        <f>E33</f>
        <v>0</v>
      </c>
    </row>
    <row r="33" spans="1:5" s="164" customFormat="1" ht="15.75" hidden="1">
      <c r="A33" s="153" t="s">
        <v>256</v>
      </c>
      <c r="B33" s="155" t="s">
        <v>250</v>
      </c>
      <c r="C33" s="155" t="s">
        <v>254</v>
      </c>
      <c r="D33" s="155" t="s">
        <v>257</v>
      </c>
      <c r="E33" s="154">
        <f>E34</f>
        <v>0</v>
      </c>
    </row>
    <row r="34" spans="1:5" s="164" customFormat="1" ht="15.75" hidden="1">
      <c r="A34" s="153" t="s">
        <v>258</v>
      </c>
      <c r="B34" s="155" t="s">
        <v>250</v>
      </c>
      <c r="C34" s="155" t="s">
        <v>254</v>
      </c>
      <c r="D34" s="155" t="s">
        <v>259</v>
      </c>
      <c r="E34" s="154">
        <v>0</v>
      </c>
    </row>
    <row r="35" spans="1:5" s="164" customFormat="1" ht="15.75">
      <c r="A35" s="149" t="s">
        <v>260</v>
      </c>
      <c r="B35" s="150" t="s">
        <v>261</v>
      </c>
      <c r="C35" s="162"/>
      <c r="D35" s="150"/>
      <c r="E35" s="147">
        <f>E36+E47+E44</f>
        <v>5105517.13</v>
      </c>
    </row>
    <row r="36" spans="1:5" s="164" customFormat="1" ht="28.5" customHeight="1">
      <c r="A36" s="149" t="s">
        <v>262</v>
      </c>
      <c r="B36" s="150" t="s">
        <v>261</v>
      </c>
      <c r="C36" s="150" t="s">
        <v>263</v>
      </c>
      <c r="D36" s="150"/>
      <c r="E36" s="154">
        <f>E37</f>
        <v>2846799.21</v>
      </c>
    </row>
    <row r="37" spans="1:5" s="164" customFormat="1" ht="63.75" customHeight="1">
      <c r="A37" s="149" t="s">
        <v>264</v>
      </c>
      <c r="B37" s="150" t="s">
        <v>261</v>
      </c>
      <c r="C37" s="150" t="s">
        <v>265</v>
      </c>
      <c r="D37" s="150"/>
      <c r="E37" s="154">
        <f>E38</f>
        <v>2846799.21</v>
      </c>
    </row>
    <row r="38" spans="1:5" s="164" customFormat="1" ht="47.25">
      <c r="A38" s="149" t="s">
        <v>266</v>
      </c>
      <c r="B38" s="150" t="s">
        <v>261</v>
      </c>
      <c r="C38" s="150" t="s">
        <v>267</v>
      </c>
      <c r="D38" s="150"/>
      <c r="E38" s="154">
        <f>E39+E42</f>
        <v>2846799.21</v>
      </c>
    </row>
    <row r="39" spans="1:5" s="164" customFormat="1" ht="78.75">
      <c r="A39" s="153" t="s">
        <v>233</v>
      </c>
      <c r="B39" s="150" t="s">
        <v>261</v>
      </c>
      <c r="C39" s="150" t="s">
        <v>267</v>
      </c>
      <c r="D39" s="150" t="s">
        <v>234</v>
      </c>
      <c r="E39" s="154">
        <f>E41+E40</f>
        <v>2743953.21</v>
      </c>
    </row>
    <row r="40" spans="1:5" s="164" customFormat="1" ht="15.75">
      <c r="A40" s="153" t="s">
        <v>268</v>
      </c>
      <c r="B40" s="150" t="s">
        <v>261</v>
      </c>
      <c r="C40" s="150" t="s">
        <v>267</v>
      </c>
      <c r="D40" s="150" t="s">
        <v>269</v>
      </c>
      <c r="E40" s="154">
        <v>4585</v>
      </c>
    </row>
    <row r="41" spans="1:5" s="164" customFormat="1" ht="31.5">
      <c r="A41" s="153" t="s">
        <v>235</v>
      </c>
      <c r="B41" s="150" t="s">
        <v>261</v>
      </c>
      <c r="C41" s="150" t="s">
        <v>267</v>
      </c>
      <c r="D41" s="150" t="s">
        <v>236</v>
      </c>
      <c r="E41" s="154">
        <v>2739368.21</v>
      </c>
    </row>
    <row r="42" spans="1:5" s="164" customFormat="1" ht="31.5">
      <c r="A42" s="153" t="s">
        <v>237</v>
      </c>
      <c r="B42" s="150" t="s">
        <v>261</v>
      </c>
      <c r="C42" s="150" t="s">
        <v>267</v>
      </c>
      <c r="D42" s="150" t="s">
        <v>238</v>
      </c>
      <c r="E42" s="154">
        <f>E43</f>
        <v>102846</v>
      </c>
    </row>
    <row r="43" spans="1:5" s="164" customFormat="1" ht="31.5">
      <c r="A43" s="153" t="s">
        <v>239</v>
      </c>
      <c r="B43" s="150" t="s">
        <v>261</v>
      </c>
      <c r="C43" s="150" t="s">
        <v>267</v>
      </c>
      <c r="D43" s="150" t="s">
        <v>240</v>
      </c>
      <c r="E43" s="154">
        <v>102846</v>
      </c>
    </row>
    <row r="44" spans="1:5" s="164" customFormat="1" ht="47.25">
      <c r="A44" s="153" t="s">
        <v>495</v>
      </c>
      <c r="B44" s="150" t="s">
        <v>261</v>
      </c>
      <c r="C44" s="155" t="s">
        <v>496</v>
      </c>
      <c r="D44" s="155"/>
      <c r="E44" s="154">
        <f>E45</f>
        <v>609336</v>
      </c>
    </row>
    <row r="45" spans="1:5" s="164" customFormat="1" ht="78.75">
      <c r="A45" s="153" t="s">
        <v>233</v>
      </c>
      <c r="B45" s="150" t="s">
        <v>261</v>
      </c>
      <c r="C45" s="155" t="s">
        <v>496</v>
      </c>
      <c r="D45" s="150" t="s">
        <v>234</v>
      </c>
      <c r="E45" s="154">
        <f>E46</f>
        <v>609336</v>
      </c>
    </row>
    <row r="46" spans="1:5" s="164" customFormat="1" ht="31.5">
      <c r="A46" s="153" t="s">
        <v>235</v>
      </c>
      <c r="B46" s="150" t="s">
        <v>261</v>
      </c>
      <c r="C46" s="155" t="s">
        <v>496</v>
      </c>
      <c r="D46" s="155" t="s">
        <v>236</v>
      </c>
      <c r="E46" s="154">
        <v>609336</v>
      </c>
    </row>
    <row r="47" spans="1:5" s="164" customFormat="1" ht="31.5">
      <c r="A47" s="153" t="s">
        <v>243</v>
      </c>
      <c r="B47" s="155" t="s">
        <v>261</v>
      </c>
      <c r="C47" s="155" t="s">
        <v>244</v>
      </c>
      <c r="D47" s="150"/>
      <c r="E47" s="154">
        <f>E48</f>
        <v>1649381.92</v>
      </c>
    </row>
    <row r="48" spans="1:5" s="164" customFormat="1" ht="15.75">
      <c r="A48" s="153" t="s">
        <v>270</v>
      </c>
      <c r="B48" s="155" t="s">
        <v>261</v>
      </c>
      <c r="C48" s="155" t="s">
        <v>271</v>
      </c>
      <c r="D48" s="155"/>
      <c r="E48" s="154">
        <f>E49+E51+E53+E55</f>
        <v>1649381.92</v>
      </c>
    </row>
    <row r="49" spans="1:5" s="164" customFormat="1" ht="78.75">
      <c r="A49" s="153" t="s">
        <v>233</v>
      </c>
      <c r="B49" s="155" t="s">
        <v>245</v>
      </c>
      <c r="C49" s="155" t="s">
        <v>271</v>
      </c>
      <c r="D49" s="155" t="s">
        <v>234</v>
      </c>
      <c r="E49" s="154">
        <f>E50</f>
        <v>350689.69</v>
      </c>
    </row>
    <row r="50" spans="1:5" s="164" customFormat="1" ht="31.5">
      <c r="A50" s="153" t="s">
        <v>235</v>
      </c>
      <c r="B50" s="155" t="s">
        <v>245</v>
      </c>
      <c r="C50" s="155" t="s">
        <v>271</v>
      </c>
      <c r="D50" s="155" t="s">
        <v>236</v>
      </c>
      <c r="E50" s="154">
        <v>350689.69</v>
      </c>
    </row>
    <row r="51" spans="1:5" s="164" customFormat="1" ht="31.5">
      <c r="A51" s="153" t="s">
        <v>237</v>
      </c>
      <c r="B51" s="155" t="s">
        <v>261</v>
      </c>
      <c r="C51" s="155" t="s">
        <v>271</v>
      </c>
      <c r="D51" s="155" t="s">
        <v>238</v>
      </c>
      <c r="E51" s="154">
        <f>E52</f>
        <v>1127943.43</v>
      </c>
    </row>
    <row r="52" spans="1:5" s="164" customFormat="1" ht="31.5">
      <c r="A52" s="153" t="s">
        <v>239</v>
      </c>
      <c r="B52" s="155" t="s">
        <v>261</v>
      </c>
      <c r="C52" s="155" t="s">
        <v>271</v>
      </c>
      <c r="D52" s="155" t="s">
        <v>240</v>
      </c>
      <c r="E52" s="154">
        <v>1127943.43</v>
      </c>
    </row>
    <row r="53" spans="1:5" s="164" customFormat="1" ht="15.75">
      <c r="A53" s="153" t="s">
        <v>272</v>
      </c>
      <c r="B53" s="155" t="s">
        <v>261</v>
      </c>
      <c r="C53" s="155" t="s">
        <v>271</v>
      </c>
      <c r="D53" s="155" t="s">
        <v>273</v>
      </c>
      <c r="E53" s="154">
        <f>E54</f>
        <v>59000</v>
      </c>
    </row>
    <row r="54" spans="1:5" s="164" customFormat="1" ht="15.75">
      <c r="A54" s="153" t="s">
        <v>274</v>
      </c>
      <c r="B54" s="155" t="s">
        <v>261</v>
      </c>
      <c r="C54" s="155" t="s">
        <v>271</v>
      </c>
      <c r="D54" s="155" t="s">
        <v>275</v>
      </c>
      <c r="E54" s="154">
        <v>59000</v>
      </c>
    </row>
    <row r="55" spans="1:5" s="164" customFormat="1" ht="15.75">
      <c r="A55" s="153" t="s">
        <v>256</v>
      </c>
      <c r="B55" s="155" t="s">
        <v>261</v>
      </c>
      <c r="C55" s="155" t="s">
        <v>271</v>
      </c>
      <c r="D55" s="155" t="s">
        <v>257</v>
      </c>
      <c r="E55" s="154">
        <f>E56</f>
        <v>111748.8</v>
      </c>
    </row>
    <row r="56" spans="1:5" s="164" customFormat="1" ht="15.75">
      <c r="A56" s="153" t="s">
        <v>504</v>
      </c>
      <c r="B56" s="155" t="s">
        <v>261</v>
      </c>
      <c r="C56" s="155" t="s">
        <v>271</v>
      </c>
      <c r="D56" s="155" t="s">
        <v>505</v>
      </c>
      <c r="E56" s="154">
        <v>111748.8</v>
      </c>
    </row>
    <row r="57" spans="1:5" s="164" customFormat="1" ht="15.75">
      <c r="A57" s="151" t="s">
        <v>276</v>
      </c>
      <c r="B57" s="152" t="s">
        <v>277</v>
      </c>
      <c r="C57" s="150"/>
      <c r="D57" s="152"/>
      <c r="E57" s="147">
        <f>E58</f>
        <v>790200</v>
      </c>
    </row>
    <row r="58" spans="1:5" s="164" customFormat="1" ht="15.75">
      <c r="A58" s="149" t="s">
        <v>278</v>
      </c>
      <c r="B58" s="150" t="s">
        <v>279</v>
      </c>
      <c r="C58" s="150"/>
      <c r="D58" s="150"/>
      <c r="E58" s="154">
        <f>E59</f>
        <v>790200</v>
      </c>
    </row>
    <row r="59" spans="1:5" s="164" customFormat="1" ht="31.5">
      <c r="A59" s="165" t="s">
        <v>280</v>
      </c>
      <c r="B59" s="166" t="s">
        <v>281</v>
      </c>
      <c r="C59" s="166" t="s">
        <v>282</v>
      </c>
      <c r="D59" s="150"/>
      <c r="E59" s="154">
        <f>E60</f>
        <v>790200</v>
      </c>
    </row>
    <row r="60" spans="1:5" s="164" customFormat="1" ht="15.75">
      <c r="A60" s="165" t="s">
        <v>283</v>
      </c>
      <c r="B60" s="166" t="s">
        <v>281</v>
      </c>
      <c r="C60" s="166" t="s">
        <v>284</v>
      </c>
      <c r="D60" s="150"/>
      <c r="E60" s="154">
        <f>E61</f>
        <v>790200</v>
      </c>
    </row>
    <row r="61" spans="1:5" s="164" customFormat="1" ht="31.5">
      <c r="A61" s="167" t="s">
        <v>285</v>
      </c>
      <c r="B61" s="166" t="s">
        <v>281</v>
      </c>
      <c r="C61" s="166" t="s">
        <v>286</v>
      </c>
      <c r="D61" s="150"/>
      <c r="E61" s="154">
        <f>E62+E64</f>
        <v>790200</v>
      </c>
    </row>
    <row r="62" spans="1:5" s="164" customFormat="1" ht="63">
      <c r="A62" s="149" t="s">
        <v>287</v>
      </c>
      <c r="B62" s="150" t="s">
        <v>279</v>
      </c>
      <c r="C62" s="166" t="s">
        <v>286</v>
      </c>
      <c r="D62" s="150" t="s">
        <v>234</v>
      </c>
      <c r="E62" s="154">
        <f>E63</f>
        <v>768180</v>
      </c>
    </row>
    <row r="63" spans="1:5" s="164" customFormat="1" ht="31.5">
      <c r="A63" s="149" t="s">
        <v>288</v>
      </c>
      <c r="B63" s="150" t="s">
        <v>279</v>
      </c>
      <c r="C63" s="166" t="s">
        <v>286</v>
      </c>
      <c r="D63" s="150" t="s">
        <v>236</v>
      </c>
      <c r="E63" s="159">
        <v>768180</v>
      </c>
    </row>
    <row r="64" spans="1:5" s="164" customFormat="1" ht="31.5">
      <c r="A64" s="149" t="s">
        <v>289</v>
      </c>
      <c r="B64" s="150" t="s">
        <v>279</v>
      </c>
      <c r="C64" s="166" t="s">
        <v>286</v>
      </c>
      <c r="D64" s="150" t="s">
        <v>238</v>
      </c>
      <c r="E64" s="154">
        <f>E65</f>
        <v>22020</v>
      </c>
    </row>
    <row r="65" spans="1:5" s="164" customFormat="1" ht="31.5">
      <c r="A65" s="149" t="s">
        <v>290</v>
      </c>
      <c r="B65" s="150" t="s">
        <v>279</v>
      </c>
      <c r="C65" s="166" t="s">
        <v>286</v>
      </c>
      <c r="D65" s="150" t="s">
        <v>240</v>
      </c>
      <c r="E65" s="159">
        <v>22020</v>
      </c>
    </row>
    <row r="66" spans="1:5" s="164" customFormat="1" ht="31.5">
      <c r="A66" s="151" t="s">
        <v>291</v>
      </c>
      <c r="B66" s="152" t="s">
        <v>292</v>
      </c>
      <c r="C66" s="150"/>
      <c r="D66" s="152"/>
      <c r="E66" s="147">
        <f>E74+E67</f>
        <v>628950</v>
      </c>
    </row>
    <row r="67" spans="1:5" s="164" customFormat="1" ht="47.25">
      <c r="A67" s="153" t="s">
        <v>293</v>
      </c>
      <c r="B67" s="155" t="s">
        <v>294</v>
      </c>
      <c r="C67" s="153"/>
      <c r="D67" s="153"/>
      <c r="E67" s="154">
        <f aca="true" t="shared" si="0" ref="E67:E72">E68</f>
        <v>5800</v>
      </c>
    </row>
    <row r="68" spans="1:5" s="164" customFormat="1" ht="47.25">
      <c r="A68" s="153" t="s">
        <v>295</v>
      </c>
      <c r="B68" s="155" t="s">
        <v>294</v>
      </c>
      <c r="C68" s="173" t="s">
        <v>296</v>
      </c>
      <c r="D68" s="153"/>
      <c r="E68" s="154">
        <f t="shared" si="0"/>
        <v>5800</v>
      </c>
    </row>
    <row r="69" spans="1:5" s="164" customFormat="1" ht="31.5">
      <c r="A69" s="153" t="s">
        <v>297</v>
      </c>
      <c r="B69" s="155" t="s">
        <v>294</v>
      </c>
      <c r="C69" s="173" t="s">
        <v>298</v>
      </c>
      <c r="D69" s="153" t="s">
        <v>299</v>
      </c>
      <c r="E69" s="154">
        <f t="shared" si="0"/>
        <v>5800</v>
      </c>
    </row>
    <row r="70" spans="1:5" s="164" customFormat="1" ht="31.5">
      <c r="A70" s="153" t="s">
        <v>300</v>
      </c>
      <c r="B70" s="155" t="s">
        <v>294</v>
      </c>
      <c r="C70" s="173" t="s">
        <v>301</v>
      </c>
      <c r="D70" s="201"/>
      <c r="E70" s="154">
        <f t="shared" si="0"/>
        <v>5800</v>
      </c>
    </row>
    <row r="71" spans="1:5" s="164" customFormat="1" ht="31.5">
      <c r="A71" s="153" t="s">
        <v>302</v>
      </c>
      <c r="B71" s="155" t="s">
        <v>294</v>
      </c>
      <c r="C71" s="173" t="s">
        <v>303</v>
      </c>
      <c r="D71" s="201" t="s">
        <v>299</v>
      </c>
      <c r="E71" s="154">
        <f t="shared" si="0"/>
        <v>5800</v>
      </c>
    </row>
    <row r="72" spans="1:5" s="164" customFormat="1" ht="31.5">
      <c r="A72" s="153" t="s">
        <v>237</v>
      </c>
      <c r="B72" s="155" t="s">
        <v>294</v>
      </c>
      <c r="C72" s="173" t="s">
        <v>303</v>
      </c>
      <c r="D72" s="201" t="s">
        <v>238</v>
      </c>
      <c r="E72" s="154">
        <f t="shared" si="0"/>
        <v>5800</v>
      </c>
    </row>
    <row r="73" spans="1:5" s="164" customFormat="1" ht="31.5">
      <c r="A73" s="153" t="s">
        <v>239</v>
      </c>
      <c r="B73" s="155" t="s">
        <v>294</v>
      </c>
      <c r="C73" s="173" t="s">
        <v>303</v>
      </c>
      <c r="D73" s="201" t="s">
        <v>240</v>
      </c>
      <c r="E73" s="154">
        <v>5800</v>
      </c>
    </row>
    <row r="74" spans="1:5" s="164" customFormat="1" ht="31.5">
      <c r="A74" s="167" t="s">
        <v>304</v>
      </c>
      <c r="B74" s="150" t="s">
        <v>305</v>
      </c>
      <c r="C74" s="166" t="s">
        <v>299</v>
      </c>
      <c r="D74" s="166" t="s">
        <v>299</v>
      </c>
      <c r="E74" s="154">
        <f>E75</f>
        <v>623150</v>
      </c>
    </row>
    <row r="75" spans="1:5" s="164" customFormat="1" ht="47.25">
      <c r="A75" s="165" t="s">
        <v>295</v>
      </c>
      <c r="B75" s="150" t="s">
        <v>305</v>
      </c>
      <c r="C75" s="150" t="s">
        <v>296</v>
      </c>
      <c r="D75" s="166" t="s">
        <v>299</v>
      </c>
      <c r="E75" s="154">
        <f>E76</f>
        <v>623150</v>
      </c>
    </row>
    <row r="76" spans="1:5" s="164" customFormat="1" ht="15.75">
      <c r="A76" s="165" t="s">
        <v>306</v>
      </c>
      <c r="B76" s="150" t="s">
        <v>305</v>
      </c>
      <c r="C76" s="173" t="s">
        <v>307</v>
      </c>
      <c r="D76" s="166"/>
      <c r="E76" s="154">
        <f>E78+E81</f>
        <v>623150</v>
      </c>
    </row>
    <row r="77" spans="1:5" s="164" customFormat="1" ht="15.75">
      <c r="A77" s="165" t="s">
        <v>308</v>
      </c>
      <c r="B77" s="150" t="s">
        <v>305</v>
      </c>
      <c r="C77" s="173" t="s">
        <v>309</v>
      </c>
      <c r="D77" s="166"/>
      <c r="E77" s="154">
        <f>E78</f>
        <v>296150</v>
      </c>
    </row>
    <row r="78" spans="1:5" s="164" customFormat="1" ht="15.75">
      <c r="A78" s="167" t="s">
        <v>310</v>
      </c>
      <c r="B78" s="150" t="s">
        <v>305</v>
      </c>
      <c r="C78" s="173" t="s">
        <v>311</v>
      </c>
      <c r="D78" s="166" t="s">
        <v>299</v>
      </c>
      <c r="E78" s="154">
        <f>E79</f>
        <v>296150</v>
      </c>
    </row>
    <row r="79" spans="1:5" s="164" customFormat="1" ht="31.5">
      <c r="A79" s="165" t="s">
        <v>237</v>
      </c>
      <c r="B79" s="150" t="s">
        <v>305</v>
      </c>
      <c r="C79" s="173" t="s">
        <v>311</v>
      </c>
      <c r="D79" s="166" t="s">
        <v>238</v>
      </c>
      <c r="E79" s="154">
        <f>E80</f>
        <v>296150</v>
      </c>
    </row>
    <row r="80" spans="1:5" s="164" customFormat="1" ht="31.5">
      <c r="A80" s="165" t="s">
        <v>239</v>
      </c>
      <c r="B80" s="150" t="s">
        <v>305</v>
      </c>
      <c r="C80" s="173" t="s">
        <v>311</v>
      </c>
      <c r="D80" s="166" t="s">
        <v>240</v>
      </c>
      <c r="E80" s="154">
        <v>296150</v>
      </c>
    </row>
    <row r="81" spans="1:5" s="164" customFormat="1" ht="31.5">
      <c r="A81" s="174" t="s">
        <v>312</v>
      </c>
      <c r="B81" s="150" t="s">
        <v>305</v>
      </c>
      <c r="C81" s="175" t="s">
        <v>313</v>
      </c>
      <c r="D81" s="150"/>
      <c r="E81" s="154">
        <f>E82</f>
        <v>327000</v>
      </c>
    </row>
    <row r="82" spans="1:5" s="164" customFormat="1" ht="63">
      <c r="A82" s="176" t="s">
        <v>314</v>
      </c>
      <c r="B82" s="150" t="s">
        <v>305</v>
      </c>
      <c r="C82" s="175" t="s">
        <v>313</v>
      </c>
      <c r="D82" s="150"/>
      <c r="E82" s="154">
        <f>E84</f>
        <v>327000</v>
      </c>
    </row>
    <row r="83" spans="1:5" s="164" customFormat="1" ht="31.5">
      <c r="A83" s="176" t="s">
        <v>237</v>
      </c>
      <c r="B83" s="150" t="s">
        <v>305</v>
      </c>
      <c r="C83" s="175" t="s">
        <v>313</v>
      </c>
      <c r="D83" s="150" t="s">
        <v>238</v>
      </c>
      <c r="E83" s="154">
        <f>E84</f>
        <v>327000</v>
      </c>
    </row>
    <row r="84" spans="1:5" s="164" customFormat="1" ht="31.5">
      <c r="A84" s="176" t="s">
        <v>239</v>
      </c>
      <c r="B84" s="150" t="s">
        <v>305</v>
      </c>
      <c r="C84" s="175" t="s">
        <v>313</v>
      </c>
      <c r="D84" s="177" t="s">
        <v>240</v>
      </c>
      <c r="E84" s="154">
        <v>327000</v>
      </c>
    </row>
    <row r="85" spans="1:5" s="164" customFormat="1" ht="15.75">
      <c r="A85" s="151" t="s">
        <v>315</v>
      </c>
      <c r="B85" s="152" t="s">
        <v>316</v>
      </c>
      <c r="C85" s="162"/>
      <c r="D85" s="152"/>
      <c r="E85" s="147">
        <f>E104+E86</f>
        <v>6148028.220000001</v>
      </c>
    </row>
    <row r="86" spans="1:5" s="164" customFormat="1" ht="15.75">
      <c r="A86" s="149" t="s">
        <v>317</v>
      </c>
      <c r="B86" s="150" t="s">
        <v>318</v>
      </c>
      <c r="C86" s="162"/>
      <c r="D86" s="150"/>
      <c r="E86" s="154">
        <f>E87</f>
        <v>5874115.78</v>
      </c>
    </row>
    <row r="87" spans="1:5" s="164" customFormat="1" ht="31.5">
      <c r="A87" s="149" t="s">
        <v>319</v>
      </c>
      <c r="B87" s="150" t="s">
        <v>318</v>
      </c>
      <c r="C87" s="155" t="s">
        <v>320</v>
      </c>
      <c r="D87" s="150"/>
      <c r="E87" s="154">
        <f>E88+E99</f>
        <v>5874115.78</v>
      </c>
    </row>
    <row r="88" spans="1:5" s="164" customFormat="1" ht="31.5">
      <c r="A88" s="153" t="s">
        <v>321</v>
      </c>
      <c r="B88" s="155" t="s">
        <v>318</v>
      </c>
      <c r="C88" s="155" t="s">
        <v>322</v>
      </c>
      <c r="D88" s="150"/>
      <c r="E88" s="154">
        <f>E89+E94</f>
        <v>5563081.46</v>
      </c>
    </row>
    <row r="89" spans="1:5" s="164" customFormat="1" ht="63">
      <c r="A89" s="149" t="s">
        <v>323</v>
      </c>
      <c r="B89" s="150" t="s">
        <v>318</v>
      </c>
      <c r="C89" s="150" t="s">
        <v>324</v>
      </c>
      <c r="D89" s="150"/>
      <c r="E89" s="154">
        <f>E92</f>
        <v>316770</v>
      </c>
    </row>
    <row r="90" spans="1:5" s="164" customFormat="1" ht="31.5">
      <c r="A90" s="149" t="s">
        <v>325</v>
      </c>
      <c r="B90" s="150" t="s">
        <v>318</v>
      </c>
      <c r="C90" s="150" t="s">
        <v>326</v>
      </c>
      <c r="D90" s="150"/>
      <c r="E90" s="154">
        <f>E91</f>
        <v>316770</v>
      </c>
    </row>
    <row r="91" spans="1:5" s="164" customFormat="1" ht="29.25" customHeight="1">
      <c r="A91" s="149" t="s">
        <v>327</v>
      </c>
      <c r="B91" s="150" t="s">
        <v>318</v>
      </c>
      <c r="C91" s="150" t="s">
        <v>328</v>
      </c>
      <c r="D91" s="150"/>
      <c r="E91" s="154">
        <f>E92</f>
        <v>316770</v>
      </c>
    </row>
    <row r="92" spans="1:5" s="164" customFormat="1" ht="31.5">
      <c r="A92" s="178" t="s">
        <v>237</v>
      </c>
      <c r="B92" s="150" t="s">
        <v>318</v>
      </c>
      <c r="C92" s="150" t="s">
        <v>328</v>
      </c>
      <c r="D92" s="150" t="s">
        <v>238</v>
      </c>
      <c r="E92" s="154">
        <f>E93</f>
        <v>316770</v>
      </c>
    </row>
    <row r="93" spans="1:5" s="164" customFormat="1" ht="31.5">
      <c r="A93" s="178" t="s">
        <v>239</v>
      </c>
      <c r="B93" s="150" t="s">
        <v>318</v>
      </c>
      <c r="C93" s="150" t="s">
        <v>328</v>
      </c>
      <c r="D93" s="150" t="s">
        <v>240</v>
      </c>
      <c r="E93" s="154">
        <v>316770</v>
      </c>
    </row>
    <row r="94" spans="1:5" s="164" customFormat="1" ht="47.25">
      <c r="A94" s="153" t="s">
        <v>329</v>
      </c>
      <c r="B94" s="155" t="s">
        <v>318</v>
      </c>
      <c r="C94" s="150" t="s">
        <v>324</v>
      </c>
      <c r="D94" s="155"/>
      <c r="E94" s="154">
        <f>E95</f>
        <v>5246311.46</v>
      </c>
    </row>
    <row r="95" spans="1:5" s="164" customFormat="1" ht="31.5">
      <c r="A95" s="149" t="s">
        <v>330</v>
      </c>
      <c r="B95" s="155" t="s">
        <v>318</v>
      </c>
      <c r="C95" s="150" t="s">
        <v>326</v>
      </c>
      <c r="D95" s="155"/>
      <c r="E95" s="154">
        <f>E96</f>
        <v>5246311.46</v>
      </c>
    </row>
    <row r="96" spans="1:5" s="164" customFormat="1" ht="31.5">
      <c r="A96" s="167" t="s">
        <v>331</v>
      </c>
      <c r="B96" s="155" t="s">
        <v>318</v>
      </c>
      <c r="C96" s="150" t="s">
        <v>332</v>
      </c>
      <c r="D96" s="155"/>
      <c r="E96" s="154">
        <f>E97</f>
        <v>5246311.46</v>
      </c>
    </row>
    <row r="97" spans="1:5" s="164" customFormat="1" ht="31.5">
      <c r="A97" s="165" t="s">
        <v>237</v>
      </c>
      <c r="B97" s="155" t="s">
        <v>318</v>
      </c>
      <c r="C97" s="150" t="s">
        <v>332</v>
      </c>
      <c r="D97" s="155" t="s">
        <v>238</v>
      </c>
      <c r="E97" s="154">
        <f>E98</f>
        <v>5246311.46</v>
      </c>
    </row>
    <row r="98" spans="1:5" s="164" customFormat="1" ht="31.5">
      <c r="A98" s="165" t="s">
        <v>239</v>
      </c>
      <c r="B98" s="155" t="s">
        <v>318</v>
      </c>
      <c r="C98" s="150" t="s">
        <v>332</v>
      </c>
      <c r="D98" s="155" t="s">
        <v>240</v>
      </c>
      <c r="E98" s="154">
        <v>5246311.46</v>
      </c>
    </row>
    <row r="99" spans="1:5" s="164" customFormat="1" ht="31.5">
      <c r="A99" s="149" t="s">
        <v>333</v>
      </c>
      <c r="B99" s="155" t="s">
        <v>318</v>
      </c>
      <c r="C99" s="155" t="s">
        <v>334</v>
      </c>
      <c r="D99" s="150"/>
      <c r="E99" s="154">
        <f>E100</f>
        <v>311034.32</v>
      </c>
    </row>
    <row r="100" spans="1:5" s="164" customFormat="1" ht="31.5">
      <c r="A100" s="149" t="s">
        <v>335</v>
      </c>
      <c r="B100" s="155" t="s">
        <v>318</v>
      </c>
      <c r="C100" s="155" t="s">
        <v>336</v>
      </c>
      <c r="D100" s="150"/>
      <c r="E100" s="154">
        <f>E101</f>
        <v>311034.32</v>
      </c>
    </row>
    <row r="101" spans="1:5" s="164" customFormat="1" ht="47.25">
      <c r="A101" s="149" t="s">
        <v>337</v>
      </c>
      <c r="B101" s="155" t="s">
        <v>318</v>
      </c>
      <c r="C101" s="155" t="s">
        <v>338</v>
      </c>
      <c r="D101" s="150"/>
      <c r="E101" s="154">
        <f>E102</f>
        <v>311034.32</v>
      </c>
    </row>
    <row r="102" spans="1:5" s="164" customFormat="1" ht="31.5">
      <c r="A102" s="165" t="s">
        <v>237</v>
      </c>
      <c r="B102" s="155" t="s">
        <v>318</v>
      </c>
      <c r="C102" s="155" t="s">
        <v>338</v>
      </c>
      <c r="D102" s="150" t="s">
        <v>238</v>
      </c>
      <c r="E102" s="154">
        <f>E103</f>
        <v>311034.32</v>
      </c>
    </row>
    <row r="103" spans="1:5" s="164" customFormat="1" ht="31.5">
      <c r="A103" s="165" t="s">
        <v>239</v>
      </c>
      <c r="B103" s="155" t="s">
        <v>318</v>
      </c>
      <c r="C103" s="155" t="s">
        <v>338</v>
      </c>
      <c r="D103" s="150" t="s">
        <v>240</v>
      </c>
      <c r="E103" s="154">
        <v>311034.32</v>
      </c>
    </row>
    <row r="104" spans="1:5" s="164" customFormat="1" ht="15.75">
      <c r="A104" s="149" t="s">
        <v>339</v>
      </c>
      <c r="B104" s="150" t="s">
        <v>340</v>
      </c>
      <c r="C104" s="150"/>
      <c r="D104" s="150"/>
      <c r="E104" s="154">
        <f>E108+E105+E114</f>
        <v>273912.44</v>
      </c>
    </row>
    <row r="105" spans="1:5" s="164" customFormat="1" ht="26.25">
      <c r="A105" s="169" t="s">
        <v>341</v>
      </c>
      <c r="B105" s="158" t="s">
        <v>340</v>
      </c>
      <c r="C105" s="158" t="s">
        <v>342</v>
      </c>
      <c r="D105" s="158"/>
      <c r="E105" s="154">
        <f>E106</f>
        <v>10287</v>
      </c>
    </row>
    <row r="106" spans="1:5" s="164" customFormat="1" ht="26.25">
      <c r="A106" s="169" t="s">
        <v>237</v>
      </c>
      <c r="B106" s="158" t="s">
        <v>340</v>
      </c>
      <c r="C106" s="158" t="s">
        <v>342</v>
      </c>
      <c r="D106" s="158" t="s">
        <v>238</v>
      </c>
      <c r="E106" s="154">
        <f>E107</f>
        <v>10287</v>
      </c>
    </row>
    <row r="107" spans="1:5" s="164" customFormat="1" ht="26.25">
      <c r="A107" s="169" t="s">
        <v>239</v>
      </c>
      <c r="B107" s="158" t="s">
        <v>340</v>
      </c>
      <c r="C107" s="158" t="s">
        <v>342</v>
      </c>
      <c r="D107" s="158" t="s">
        <v>240</v>
      </c>
      <c r="E107" s="154">
        <v>10287</v>
      </c>
    </row>
    <row r="108" spans="1:5" s="164" customFormat="1" ht="31.5">
      <c r="A108" s="153" t="s">
        <v>345</v>
      </c>
      <c r="B108" s="155" t="s">
        <v>340</v>
      </c>
      <c r="C108" s="155" t="s">
        <v>346</v>
      </c>
      <c r="D108" s="155"/>
      <c r="E108" s="154">
        <f>E109</f>
        <v>46800</v>
      </c>
    </row>
    <row r="109" spans="1:5" s="164" customFormat="1" ht="31.5">
      <c r="A109" s="153" t="s">
        <v>347</v>
      </c>
      <c r="B109" s="155" t="s">
        <v>340</v>
      </c>
      <c r="C109" s="155" t="s">
        <v>348</v>
      </c>
      <c r="D109" s="155"/>
      <c r="E109" s="154">
        <f>E110</f>
        <v>46800</v>
      </c>
    </row>
    <row r="110" spans="1:5" s="164" customFormat="1" ht="47.25">
      <c r="A110" s="153" t="s">
        <v>349</v>
      </c>
      <c r="B110" s="155" t="s">
        <v>340</v>
      </c>
      <c r="C110" s="155" t="s">
        <v>350</v>
      </c>
      <c r="D110" s="155"/>
      <c r="E110" s="154">
        <f>E111</f>
        <v>46800</v>
      </c>
    </row>
    <row r="111" spans="1:5" s="164" customFormat="1" ht="31.5">
      <c r="A111" s="167" t="s">
        <v>351</v>
      </c>
      <c r="B111" s="155" t="s">
        <v>340</v>
      </c>
      <c r="C111" s="155" t="s">
        <v>352</v>
      </c>
      <c r="D111" s="155"/>
      <c r="E111" s="154">
        <f>E112</f>
        <v>46800</v>
      </c>
    </row>
    <row r="112" spans="1:5" s="164" customFormat="1" ht="31.5">
      <c r="A112" s="165" t="s">
        <v>237</v>
      </c>
      <c r="B112" s="155" t="s">
        <v>340</v>
      </c>
      <c r="C112" s="155" t="s">
        <v>352</v>
      </c>
      <c r="D112" s="155" t="s">
        <v>238</v>
      </c>
      <c r="E112" s="154">
        <f>E113</f>
        <v>46800</v>
      </c>
    </row>
    <row r="113" spans="1:5" s="164" customFormat="1" ht="31.5">
      <c r="A113" s="165" t="s">
        <v>239</v>
      </c>
      <c r="B113" s="155" t="s">
        <v>340</v>
      </c>
      <c r="C113" s="155" t="s">
        <v>352</v>
      </c>
      <c r="D113" s="155" t="s">
        <v>240</v>
      </c>
      <c r="E113" s="154">
        <v>46800</v>
      </c>
    </row>
    <row r="114" spans="1:5" s="164" customFormat="1" ht="38.25">
      <c r="A114" s="157" t="s">
        <v>353</v>
      </c>
      <c r="B114" s="158" t="s">
        <v>340</v>
      </c>
      <c r="C114" s="158" t="s">
        <v>354</v>
      </c>
      <c r="D114" s="158"/>
      <c r="E114" s="154">
        <f>E115</f>
        <v>216825.44</v>
      </c>
    </row>
    <row r="115" spans="1:5" s="164" customFormat="1" ht="25.5">
      <c r="A115" s="157" t="s">
        <v>237</v>
      </c>
      <c r="B115" s="158" t="s">
        <v>340</v>
      </c>
      <c r="C115" s="158" t="s">
        <v>354</v>
      </c>
      <c r="D115" s="158" t="s">
        <v>238</v>
      </c>
      <c r="E115" s="154">
        <f>E116</f>
        <v>216825.44</v>
      </c>
    </row>
    <row r="116" spans="1:5" s="164" customFormat="1" ht="25.5">
      <c r="A116" s="157" t="s">
        <v>239</v>
      </c>
      <c r="B116" s="158" t="s">
        <v>340</v>
      </c>
      <c r="C116" s="158" t="s">
        <v>354</v>
      </c>
      <c r="D116" s="158" t="s">
        <v>240</v>
      </c>
      <c r="E116" s="154">
        <v>216825.44</v>
      </c>
    </row>
    <row r="117" spans="1:5" s="164" customFormat="1" ht="15.75">
      <c r="A117" s="151" t="s">
        <v>355</v>
      </c>
      <c r="B117" s="152" t="s">
        <v>356</v>
      </c>
      <c r="C117" s="150"/>
      <c r="D117" s="152"/>
      <c r="E117" s="147">
        <f>E118+E125+E139</f>
        <v>26729775.540000003</v>
      </c>
    </row>
    <row r="118" spans="1:5" s="164" customFormat="1" ht="15.75">
      <c r="A118" s="149" t="s">
        <v>357</v>
      </c>
      <c r="B118" s="150" t="s">
        <v>358</v>
      </c>
      <c r="C118" s="150"/>
      <c r="D118" s="150"/>
      <c r="E118" s="154">
        <f>E119</f>
        <v>404683.02</v>
      </c>
    </row>
    <row r="119" spans="1:5" s="164" customFormat="1" ht="47.25">
      <c r="A119" s="149" t="s">
        <v>359</v>
      </c>
      <c r="B119" s="150" t="s">
        <v>358</v>
      </c>
      <c r="C119" s="150" t="s">
        <v>360</v>
      </c>
      <c r="D119" s="150"/>
      <c r="E119" s="154">
        <f>E120</f>
        <v>404683.02</v>
      </c>
    </row>
    <row r="120" spans="1:5" s="164" customFormat="1" ht="31.5">
      <c r="A120" s="149" t="s">
        <v>361</v>
      </c>
      <c r="B120" s="150" t="s">
        <v>358</v>
      </c>
      <c r="C120" s="150" t="s">
        <v>362</v>
      </c>
      <c r="D120" s="150"/>
      <c r="E120" s="154">
        <f>E122</f>
        <v>404683.02</v>
      </c>
    </row>
    <row r="121" spans="1:5" s="164" customFormat="1" ht="31.5">
      <c r="A121" s="149" t="s">
        <v>363</v>
      </c>
      <c r="B121" s="150" t="s">
        <v>358</v>
      </c>
      <c r="C121" s="150" t="s">
        <v>364</v>
      </c>
      <c r="D121" s="150"/>
      <c r="E121" s="154">
        <f>E122</f>
        <v>404683.02</v>
      </c>
    </row>
    <row r="122" spans="1:5" s="164" customFormat="1" ht="31.5">
      <c r="A122" s="149" t="s">
        <v>365</v>
      </c>
      <c r="B122" s="150" t="s">
        <v>358</v>
      </c>
      <c r="C122" s="150" t="s">
        <v>366</v>
      </c>
      <c r="D122" s="150"/>
      <c r="E122" s="154">
        <f>E123</f>
        <v>404683.02</v>
      </c>
    </row>
    <row r="123" spans="1:5" s="164" customFormat="1" ht="31.5">
      <c r="A123" s="165" t="s">
        <v>237</v>
      </c>
      <c r="B123" s="150" t="s">
        <v>358</v>
      </c>
      <c r="C123" s="150" t="s">
        <v>366</v>
      </c>
      <c r="D123" s="150" t="s">
        <v>238</v>
      </c>
      <c r="E123" s="154">
        <f>E124</f>
        <v>404683.02</v>
      </c>
    </row>
    <row r="124" spans="1:5" s="164" customFormat="1" ht="31.5">
      <c r="A124" s="165" t="s">
        <v>239</v>
      </c>
      <c r="B124" s="150" t="s">
        <v>358</v>
      </c>
      <c r="C124" s="150" t="s">
        <v>366</v>
      </c>
      <c r="D124" s="150" t="s">
        <v>240</v>
      </c>
      <c r="E124" s="154">
        <v>404683.02</v>
      </c>
    </row>
    <row r="125" spans="1:5" s="164" customFormat="1" ht="15.75">
      <c r="A125" s="149" t="s">
        <v>367</v>
      </c>
      <c r="B125" s="150" t="s">
        <v>368</v>
      </c>
      <c r="C125" s="150"/>
      <c r="D125" s="150"/>
      <c r="E125" s="154">
        <f>E137</f>
        <v>8305000</v>
      </c>
    </row>
    <row r="126" spans="1:5" s="164" customFormat="1" ht="47.25" hidden="1">
      <c r="A126" s="149" t="s">
        <v>359</v>
      </c>
      <c r="B126" s="150" t="s">
        <v>368</v>
      </c>
      <c r="C126" s="150" t="s">
        <v>360</v>
      </c>
      <c r="D126" s="150"/>
      <c r="E126" s="154">
        <f>E127</f>
        <v>0</v>
      </c>
    </row>
    <row r="127" spans="1:5" s="164" customFormat="1" ht="15.75" hidden="1">
      <c r="A127" s="149" t="s">
        <v>369</v>
      </c>
      <c r="B127" s="150" t="s">
        <v>368</v>
      </c>
      <c r="C127" s="155" t="s">
        <v>370</v>
      </c>
      <c r="D127" s="150"/>
      <c r="E127" s="154">
        <f>E128</f>
        <v>0</v>
      </c>
    </row>
    <row r="128" spans="1:5" s="164" customFormat="1" ht="47.25" hidden="1">
      <c r="A128" s="149" t="s">
        <v>371</v>
      </c>
      <c r="B128" s="150" t="s">
        <v>368</v>
      </c>
      <c r="C128" s="155" t="s">
        <v>372</v>
      </c>
      <c r="D128" s="150"/>
      <c r="E128" s="154">
        <f>E129</f>
        <v>0</v>
      </c>
    </row>
    <row r="129" spans="1:5" s="164" customFormat="1" ht="47.25" hidden="1">
      <c r="A129" s="149" t="s">
        <v>373</v>
      </c>
      <c r="B129" s="150" t="s">
        <v>368</v>
      </c>
      <c r="C129" s="155" t="s">
        <v>374</v>
      </c>
      <c r="D129" s="150"/>
      <c r="E129" s="154">
        <f>E130</f>
        <v>0</v>
      </c>
    </row>
    <row r="130" spans="1:5" s="164" customFormat="1" ht="31.5" hidden="1">
      <c r="A130" s="165" t="s">
        <v>237</v>
      </c>
      <c r="B130" s="150" t="s">
        <v>368</v>
      </c>
      <c r="C130" s="155" t="s">
        <v>374</v>
      </c>
      <c r="D130" s="150" t="s">
        <v>238</v>
      </c>
      <c r="E130" s="154">
        <f>E131</f>
        <v>0</v>
      </c>
    </row>
    <row r="131" spans="1:5" s="164" customFormat="1" ht="31.5" hidden="1">
      <c r="A131" s="165" t="s">
        <v>239</v>
      </c>
      <c r="B131" s="150" t="s">
        <v>368</v>
      </c>
      <c r="C131" s="155" t="s">
        <v>374</v>
      </c>
      <c r="D131" s="150" t="s">
        <v>240</v>
      </c>
      <c r="E131" s="154"/>
    </row>
    <row r="132" spans="1:5" s="163" customFormat="1" ht="47.25" hidden="1">
      <c r="A132" s="149" t="s">
        <v>375</v>
      </c>
      <c r="B132" s="150" t="s">
        <v>368</v>
      </c>
      <c r="C132" s="150" t="s">
        <v>376</v>
      </c>
      <c r="D132" s="150"/>
      <c r="E132" s="154">
        <f>E133</f>
        <v>0</v>
      </c>
    </row>
    <row r="133" spans="1:5" s="163" customFormat="1" ht="31.5" hidden="1">
      <c r="A133" s="149" t="s">
        <v>377</v>
      </c>
      <c r="B133" s="150" t="s">
        <v>368</v>
      </c>
      <c r="C133" s="150" t="s">
        <v>378</v>
      </c>
      <c r="D133" s="150"/>
      <c r="E133" s="154">
        <f>E134</f>
        <v>0</v>
      </c>
    </row>
    <row r="134" spans="1:5" s="163" customFormat="1" ht="47.25" hidden="1">
      <c r="A134" s="149" t="s">
        <v>373</v>
      </c>
      <c r="B134" s="150" t="s">
        <v>368</v>
      </c>
      <c r="C134" s="150" t="s">
        <v>379</v>
      </c>
      <c r="D134" s="150"/>
      <c r="E134" s="154">
        <f>E135</f>
        <v>0</v>
      </c>
    </row>
    <row r="135" spans="1:5" s="163" customFormat="1" ht="31.5" hidden="1">
      <c r="A135" s="165" t="s">
        <v>237</v>
      </c>
      <c r="B135" s="150" t="s">
        <v>368</v>
      </c>
      <c r="C135" s="150" t="s">
        <v>379</v>
      </c>
      <c r="D135" s="150" t="s">
        <v>238</v>
      </c>
      <c r="E135" s="154">
        <f>E136</f>
        <v>0</v>
      </c>
    </row>
    <row r="136" spans="1:5" s="163" customFormat="1" ht="31.5" hidden="1">
      <c r="A136" s="165" t="s">
        <v>239</v>
      </c>
      <c r="B136" s="150" t="s">
        <v>368</v>
      </c>
      <c r="C136" s="150" t="s">
        <v>379</v>
      </c>
      <c r="D136" s="150" t="s">
        <v>240</v>
      </c>
      <c r="E136" s="154"/>
    </row>
    <row r="137" spans="1:5" s="163" customFormat="1" ht="31.5">
      <c r="A137" s="165" t="s">
        <v>412</v>
      </c>
      <c r="B137" s="150" t="s">
        <v>368</v>
      </c>
      <c r="C137" s="150" t="s">
        <v>413</v>
      </c>
      <c r="D137" s="150" t="s">
        <v>527</v>
      </c>
      <c r="E137" s="154">
        <f>E138</f>
        <v>8305000</v>
      </c>
    </row>
    <row r="138" spans="1:5" s="163" customFormat="1" ht="47.25">
      <c r="A138" s="165" t="s">
        <v>526</v>
      </c>
      <c r="B138" s="150" t="s">
        <v>368</v>
      </c>
      <c r="C138" s="150" t="s">
        <v>413</v>
      </c>
      <c r="D138" s="150" t="s">
        <v>528</v>
      </c>
      <c r="E138" s="154">
        <v>8305000</v>
      </c>
    </row>
    <row r="139" spans="1:5" s="163" customFormat="1" ht="15.75">
      <c r="A139" s="149" t="s">
        <v>380</v>
      </c>
      <c r="B139" s="150" t="s">
        <v>382</v>
      </c>
      <c r="C139" s="162"/>
      <c r="D139" s="150"/>
      <c r="E139" s="154">
        <f>E140+E143+E146+E150</f>
        <v>18020092.520000003</v>
      </c>
    </row>
    <row r="140" spans="1:5" s="163" customFormat="1" ht="31.5">
      <c r="A140" s="153" t="s">
        <v>383</v>
      </c>
      <c r="B140" s="155" t="s">
        <v>382</v>
      </c>
      <c r="C140" s="155" t="s">
        <v>384</v>
      </c>
      <c r="D140" s="155"/>
      <c r="E140" s="186">
        <f>E141</f>
        <v>7417355.11</v>
      </c>
    </row>
    <row r="141" spans="1:5" s="163" customFormat="1" ht="31.5">
      <c r="A141" s="165" t="s">
        <v>237</v>
      </c>
      <c r="B141" s="155" t="s">
        <v>382</v>
      </c>
      <c r="C141" s="155" t="s">
        <v>384</v>
      </c>
      <c r="D141" s="155" t="s">
        <v>238</v>
      </c>
      <c r="E141" s="186">
        <f>E142</f>
        <v>7417355.11</v>
      </c>
    </row>
    <row r="142" spans="1:5" s="163" customFormat="1" ht="31.5">
      <c r="A142" s="165" t="s">
        <v>239</v>
      </c>
      <c r="B142" s="155" t="s">
        <v>382</v>
      </c>
      <c r="C142" s="155" t="s">
        <v>384</v>
      </c>
      <c r="D142" s="155" t="s">
        <v>240</v>
      </c>
      <c r="E142" s="186">
        <v>7417355.11</v>
      </c>
    </row>
    <row r="143" spans="1:5" s="163" customFormat="1" ht="31.5">
      <c r="A143" s="153" t="s">
        <v>531</v>
      </c>
      <c r="B143" s="155" t="s">
        <v>382</v>
      </c>
      <c r="C143" s="155" t="s">
        <v>386</v>
      </c>
      <c r="D143" s="155"/>
      <c r="E143" s="186">
        <f>E144</f>
        <v>2327410.92</v>
      </c>
    </row>
    <row r="144" spans="1:5" s="163" customFormat="1" ht="31.5">
      <c r="A144" s="165" t="s">
        <v>237</v>
      </c>
      <c r="B144" s="155" t="s">
        <v>382</v>
      </c>
      <c r="C144" s="155" t="s">
        <v>386</v>
      </c>
      <c r="D144" s="155" t="s">
        <v>238</v>
      </c>
      <c r="E144" s="186">
        <f>E145</f>
        <v>2327410.92</v>
      </c>
    </row>
    <row r="145" spans="1:5" s="163" customFormat="1" ht="31.5">
      <c r="A145" s="165" t="s">
        <v>239</v>
      </c>
      <c r="B145" s="155" t="s">
        <v>382</v>
      </c>
      <c r="C145" s="155" t="s">
        <v>386</v>
      </c>
      <c r="D145" s="155" t="s">
        <v>240</v>
      </c>
      <c r="E145" s="186">
        <v>2327410.92</v>
      </c>
    </row>
    <row r="146" spans="1:5" s="163" customFormat="1" ht="25.5">
      <c r="A146" s="157" t="s">
        <v>251</v>
      </c>
      <c r="B146" s="150" t="s">
        <v>382</v>
      </c>
      <c r="C146" s="158" t="s">
        <v>252</v>
      </c>
      <c r="D146" s="155"/>
      <c r="E146" s="154">
        <f>E147</f>
        <v>500000</v>
      </c>
    </row>
    <row r="147" spans="1:5" s="163" customFormat="1" ht="26.25">
      <c r="A147" s="179" t="s">
        <v>412</v>
      </c>
      <c r="B147" s="155" t="s">
        <v>382</v>
      </c>
      <c r="C147" s="155" t="s">
        <v>413</v>
      </c>
      <c r="D147" s="155"/>
      <c r="E147" s="154">
        <f>E148</f>
        <v>500000</v>
      </c>
    </row>
    <row r="148" spans="1:5" s="163" customFormat="1" ht="26.25">
      <c r="A148" s="179" t="s">
        <v>237</v>
      </c>
      <c r="B148" s="155" t="s">
        <v>382</v>
      </c>
      <c r="C148" s="155" t="s">
        <v>413</v>
      </c>
      <c r="D148" s="155" t="s">
        <v>238</v>
      </c>
      <c r="E148" s="154">
        <f>E149</f>
        <v>500000</v>
      </c>
    </row>
    <row r="149" spans="1:5" s="163" customFormat="1" ht="26.25">
      <c r="A149" s="179" t="s">
        <v>239</v>
      </c>
      <c r="B149" s="155" t="s">
        <v>382</v>
      </c>
      <c r="C149" s="155" t="s">
        <v>413</v>
      </c>
      <c r="D149" s="155" t="s">
        <v>240</v>
      </c>
      <c r="E149" s="154">
        <v>500000</v>
      </c>
    </row>
    <row r="150" spans="1:5" s="163" customFormat="1" ht="31.5">
      <c r="A150" s="153" t="s">
        <v>388</v>
      </c>
      <c r="B150" s="150" t="s">
        <v>382</v>
      </c>
      <c r="C150" s="150" t="s">
        <v>389</v>
      </c>
      <c r="D150" s="152"/>
      <c r="E150" s="154">
        <f>E151</f>
        <v>7775326.49</v>
      </c>
    </row>
    <row r="151" spans="1:5" s="163" customFormat="1" ht="31.5">
      <c r="A151" s="153" t="s">
        <v>532</v>
      </c>
      <c r="B151" s="150" t="s">
        <v>382</v>
      </c>
      <c r="C151" s="150" t="s">
        <v>391</v>
      </c>
      <c r="D151" s="152"/>
      <c r="E151" s="154">
        <f>E152</f>
        <v>7775326.49</v>
      </c>
    </row>
    <row r="152" spans="1:5" s="163" customFormat="1" ht="15.75">
      <c r="A152" s="167" t="s">
        <v>392</v>
      </c>
      <c r="B152" s="150" t="s">
        <v>382</v>
      </c>
      <c r="C152" s="150" t="s">
        <v>393</v>
      </c>
      <c r="D152" s="152"/>
      <c r="E152" s="154">
        <f>E153+E155</f>
        <v>7775326.49</v>
      </c>
    </row>
    <row r="153" spans="1:5" s="163" customFormat="1" ht="31.5">
      <c r="A153" s="165" t="s">
        <v>237</v>
      </c>
      <c r="B153" s="150" t="s">
        <v>382</v>
      </c>
      <c r="C153" s="150" t="s">
        <v>393</v>
      </c>
      <c r="D153" s="150" t="s">
        <v>238</v>
      </c>
      <c r="E153" s="154">
        <f>E154</f>
        <v>7767026.4</v>
      </c>
    </row>
    <row r="154" spans="1:5" s="163" customFormat="1" ht="31.5">
      <c r="A154" s="165" t="s">
        <v>239</v>
      </c>
      <c r="B154" s="150" t="s">
        <v>382</v>
      </c>
      <c r="C154" s="150" t="s">
        <v>393</v>
      </c>
      <c r="D154" s="150" t="s">
        <v>240</v>
      </c>
      <c r="E154" s="154">
        <v>7767026.4</v>
      </c>
    </row>
    <row r="155" spans="1:5" s="163" customFormat="1" ht="31.5">
      <c r="A155" s="165" t="s">
        <v>497</v>
      </c>
      <c r="B155" s="150" t="s">
        <v>382</v>
      </c>
      <c r="C155" s="150" t="s">
        <v>393</v>
      </c>
      <c r="D155" s="150" t="s">
        <v>498</v>
      </c>
      <c r="E155" s="154">
        <v>8300.09</v>
      </c>
    </row>
    <row r="156" spans="1:5" s="163" customFormat="1" ht="15.75">
      <c r="A156" s="151" t="s">
        <v>394</v>
      </c>
      <c r="B156" s="152" t="s">
        <v>395</v>
      </c>
      <c r="C156" s="152"/>
      <c r="D156" s="152"/>
      <c r="E156" s="154">
        <f aca="true" t="shared" si="1" ref="E156:E161">E157</f>
        <v>11200</v>
      </c>
    </row>
    <row r="157" spans="1:5" s="163" customFormat="1" ht="31.5">
      <c r="A157" s="165" t="s">
        <v>396</v>
      </c>
      <c r="B157" s="150" t="s">
        <v>397</v>
      </c>
      <c r="C157" s="150"/>
      <c r="D157" s="150"/>
      <c r="E157" s="154">
        <f t="shared" si="1"/>
        <v>11200</v>
      </c>
    </row>
    <row r="158" spans="1:5" s="163" customFormat="1" ht="31.5">
      <c r="A158" s="165" t="s">
        <v>262</v>
      </c>
      <c r="B158" s="150" t="s">
        <v>397</v>
      </c>
      <c r="C158" s="150" t="s">
        <v>263</v>
      </c>
      <c r="D158" s="150"/>
      <c r="E158" s="154">
        <f t="shared" si="1"/>
        <v>11200</v>
      </c>
    </row>
    <row r="159" spans="1:5" s="163" customFormat="1" ht="63">
      <c r="A159" s="165" t="s">
        <v>398</v>
      </c>
      <c r="B159" s="150" t="s">
        <v>397</v>
      </c>
      <c r="C159" s="150" t="s">
        <v>265</v>
      </c>
      <c r="D159" s="150"/>
      <c r="E159" s="154">
        <f t="shared" si="1"/>
        <v>11200</v>
      </c>
    </row>
    <row r="160" spans="1:5" s="163" customFormat="1" ht="47.25">
      <c r="A160" s="165" t="s">
        <v>266</v>
      </c>
      <c r="B160" s="150" t="s">
        <v>397</v>
      </c>
      <c r="C160" s="150" t="s">
        <v>267</v>
      </c>
      <c r="D160" s="150"/>
      <c r="E160" s="154">
        <f t="shared" si="1"/>
        <v>11200</v>
      </c>
    </row>
    <row r="161" spans="1:5" s="163" customFormat="1" ht="31.5">
      <c r="A161" s="165" t="s">
        <v>237</v>
      </c>
      <c r="B161" s="150" t="s">
        <v>397</v>
      </c>
      <c r="C161" s="150" t="s">
        <v>267</v>
      </c>
      <c r="D161" s="150" t="s">
        <v>238</v>
      </c>
      <c r="E161" s="154">
        <f t="shared" si="1"/>
        <v>11200</v>
      </c>
    </row>
    <row r="162" spans="1:5" s="163" customFormat="1" ht="31.5">
      <c r="A162" s="165" t="s">
        <v>239</v>
      </c>
      <c r="B162" s="150" t="s">
        <v>397</v>
      </c>
      <c r="C162" s="150" t="s">
        <v>267</v>
      </c>
      <c r="D162" s="150" t="s">
        <v>240</v>
      </c>
      <c r="E162" s="154">
        <v>11200</v>
      </c>
    </row>
    <row r="163" spans="1:5" ht="15.75">
      <c r="A163" s="191" t="s">
        <v>399</v>
      </c>
      <c r="B163" s="182" t="s">
        <v>400</v>
      </c>
      <c r="C163" s="213"/>
      <c r="D163" s="182"/>
      <c r="E163" s="211">
        <f>E164</f>
        <v>18547504.33</v>
      </c>
    </row>
    <row r="164" spans="1:5" ht="15.75">
      <c r="A164" s="174" t="s">
        <v>401</v>
      </c>
      <c r="B164" s="158" t="s">
        <v>402</v>
      </c>
      <c r="C164" s="213"/>
      <c r="D164" s="158"/>
      <c r="E164" s="159">
        <f>E165+E192</f>
        <v>18547504.33</v>
      </c>
    </row>
    <row r="165" spans="1:5" ht="31.5">
      <c r="A165" s="174" t="s">
        <v>403</v>
      </c>
      <c r="B165" s="158" t="s">
        <v>402</v>
      </c>
      <c r="C165" s="158" t="s">
        <v>404</v>
      </c>
      <c r="D165" s="183"/>
      <c r="E165" s="159">
        <f>E166+E187</f>
        <v>16932847.18</v>
      </c>
    </row>
    <row r="166" spans="1:5" ht="15.75">
      <c r="A166" s="174" t="s">
        <v>405</v>
      </c>
      <c r="B166" s="158" t="s">
        <v>406</v>
      </c>
      <c r="C166" s="158" t="s">
        <v>407</v>
      </c>
      <c r="D166" s="158"/>
      <c r="E166" s="211">
        <f>E167+E172+E177</f>
        <v>16060947.18</v>
      </c>
    </row>
    <row r="167" spans="1:5" ht="15.75">
      <c r="A167" s="174" t="s">
        <v>408</v>
      </c>
      <c r="B167" s="158" t="s">
        <v>406</v>
      </c>
      <c r="C167" s="158" t="s">
        <v>409</v>
      </c>
      <c r="D167" s="158"/>
      <c r="E167" s="211">
        <f>E168</f>
        <v>1000000</v>
      </c>
    </row>
    <row r="168" spans="1:5" ht="15.75">
      <c r="A168" s="174" t="s">
        <v>410</v>
      </c>
      <c r="B168" s="158" t="s">
        <v>406</v>
      </c>
      <c r="C168" s="158" t="s">
        <v>411</v>
      </c>
      <c r="D168" s="158"/>
      <c r="E168" s="159">
        <f>E169</f>
        <v>1000000</v>
      </c>
    </row>
    <row r="169" spans="1:5" ht="31.5">
      <c r="A169" s="214" t="s">
        <v>237</v>
      </c>
      <c r="B169" s="158" t="s">
        <v>406</v>
      </c>
      <c r="C169" s="158" t="s">
        <v>411</v>
      </c>
      <c r="D169" s="158" t="s">
        <v>238</v>
      </c>
      <c r="E169" s="159">
        <f>E170</f>
        <v>1000000</v>
      </c>
    </row>
    <row r="170" spans="1:5" ht="31.5">
      <c r="A170" s="214" t="s">
        <v>239</v>
      </c>
      <c r="B170" s="158" t="s">
        <v>406</v>
      </c>
      <c r="C170" s="158" t="s">
        <v>411</v>
      </c>
      <c r="D170" s="158" t="s">
        <v>240</v>
      </c>
      <c r="E170" s="159">
        <v>1000000</v>
      </c>
    </row>
    <row r="171" spans="1:5" ht="31.5">
      <c r="A171" s="174" t="s">
        <v>479</v>
      </c>
      <c r="B171" s="158" t="s">
        <v>406</v>
      </c>
      <c r="C171" s="158" t="s">
        <v>480</v>
      </c>
      <c r="D171" s="158"/>
      <c r="E171" s="211">
        <f>E172</f>
        <v>13558477.25</v>
      </c>
    </row>
    <row r="172" spans="1:5" ht="31.5">
      <c r="A172" s="174" t="s">
        <v>481</v>
      </c>
      <c r="B172" s="171" t="s">
        <v>402</v>
      </c>
      <c r="C172" s="215" t="s">
        <v>482</v>
      </c>
      <c r="D172" s="171" t="s">
        <v>299</v>
      </c>
      <c r="E172" s="159">
        <f>E173+E175</f>
        <v>13558477.25</v>
      </c>
    </row>
    <row r="173" spans="1:5" ht="78.75">
      <c r="A173" s="214" t="s">
        <v>233</v>
      </c>
      <c r="B173" s="171" t="s">
        <v>402</v>
      </c>
      <c r="C173" s="215" t="s">
        <v>482</v>
      </c>
      <c r="D173" s="171" t="s">
        <v>234</v>
      </c>
      <c r="E173" s="159">
        <f>E174</f>
        <v>10973563.27</v>
      </c>
    </row>
    <row r="174" spans="1:5" ht="15.75">
      <c r="A174" s="214" t="s">
        <v>268</v>
      </c>
      <c r="B174" s="171" t="s">
        <v>402</v>
      </c>
      <c r="C174" s="215" t="s">
        <v>482</v>
      </c>
      <c r="D174" s="171" t="s">
        <v>269</v>
      </c>
      <c r="E174" s="159">
        <v>10973563.27</v>
      </c>
    </row>
    <row r="175" spans="1:5" ht="31.5">
      <c r="A175" s="214" t="s">
        <v>237</v>
      </c>
      <c r="B175" s="171" t="s">
        <v>402</v>
      </c>
      <c r="C175" s="215" t="s">
        <v>482</v>
      </c>
      <c r="D175" s="171" t="s">
        <v>238</v>
      </c>
      <c r="E175" s="159">
        <f>E176</f>
        <v>2584913.98</v>
      </c>
    </row>
    <row r="176" spans="1:5" ht="31.5">
      <c r="A176" s="214" t="s">
        <v>239</v>
      </c>
      <c r="B176" s="171" t="s">
        <v>402</v>
      </c>
      <c r="C176" s="215" t="s">
        <v>482</v>
      </c>
      <c r="D176" s="171" t="s">
        <v>240</v>
      </c>
      <c r="E176" s="159">
        <v>2584913.98</v>
      </c>
    </row>
    <row r="177" spans="1:5" ht="47.25">
      <c r="A177" s="214" t="s">
        <v>483</v>
      </c>
      <c r="B177" s="170" t="s">
        <v>402</v>
      </c>
      <c r="C177" s="170" t="s">
        <v>484</v>
      </c>
      <c r="D177" s="171"/>
      <c r="E177" s="159">
        <f>E180+E178+E182</f>
        <v>1502469.93</v>
      </c>
    </row>
    <row r="178" spans="1:5" ht="78.75">
      <c r="A178" s="214" t="s">
        <v>233</v>
      </c>
      <c r="B178" s="170" t="s">
        <v>402</v>
      </c>
      <c r="C178" s="170" t="s">
        <v>484</v>
      </c>
      <c r="D178" s="171" t="s">
        <v>234</v>
      </c>
      <c r="E178" s="159">
        <f>E179</f>
        <v>541027.83</v>
      </c>
    </row>
    <row r="179" spans="1:5" ht="15.75">
      <c r="A179" s="214" t="s">
        <v>268</v>
      </c>
      <c r="B179" s="170" t="s">
        <v>402</v>
      </c>
      <c r="C179" s="170" t="s">
        <v>484</v>
      </c>
      <c r="D179" s="171" t="s">
        <v>269</v>
      </c>
      <c r="E179" s="159">
        <v>541027.83</v>
      </c>
    </row>
    <row r="180" spans="1:5" ht="31.5">
      <c r="A180" s="214" t="s">
        <v>237</v>
      </c>
      <c r="B180" s="171" t="s">
        <v>402</v>
      </c>
      <c r="C180" s="170" t="s">
        <v>484</v>
      </c>
      <c r="D180" s="171" t="s">
        <v>238</v>
      </c>
      <c r="E180" s="159">
        <f>E181</f>
        <v>727275.1</v>
      </c>
    </row>
    <row r="181" spans="1:5" ht="31.5">
      <c r="A181" s="214" t="s">
        <v>239</v>
      </c>
      <c r="B181" s="171" t="s">
        <v>402</v>
      </c>
      <c r="C181" s="170" t="s">
        <v>484</v>
      </c>
      <c r="D181" s="171" t="s">
        <v>240</v>
      </c>
      <c r="E181" s="159">
        <v>727275.1</v>
      </c>
    </row>
    <row r="182" spans="1:5" ht="78.75">
      <c r="A182" s="174" t="s">
        <v>500</v>
      </c>
      <c r="B182" s="158" t="s">
        <v>402</v>
      </c>
      <c r="C182" s="158" t="s">
        <v>501</v>
      </c>
      <c r="D182" s="158"/>
      <c r="E182" s="159">
        <f>E183+E186</f>
        <v>234167</v>
      </c>
    </row>
    <row r="183" spans="1:5" ht="78.75">
      <c r="A183" s="174" t="s">
        <v>233</v>
      </c>
      <c r="B183" s="158" t="s">
        <v>402</v>
      </c>
      <c r="C183" s="158" t="s">
        <v>501</v>
      </c>
      <c r="D183" s="158" t="s">
        <v>234</v>
      </c>
      <c r="E183" s="159">
        <f>E184</f>
        <v>66704.09</v>
      </c>
    </row>
    <row r="184" spans="1:5" ht="15.75">
      <c r="A184" s="174" t="s">
        <v>268</v>
      </c>
      <c r="B184" s="158" t="s">
        <v>402</v>
      </c>
      <c r="C184" s="158" t="s">
        <v>501</v>
      </c>
      <c r="D184" s="158" t="s">
        <v>269</v>
      </c>
      <c r="E184" s="159">
        <f>51232.04+15472.05</f>
        <v>66704.09</v>
      </c>
    </row>
    <row r="185" spans="1:5" ht="31.5">
      <c r="A185" s="174" t="s">
        <v>237</v>
      </c>
      <c r="B185" s="158" t="s">
        <v>402</v>
      </c>
      <c r="C185" s="158" t="s">
        <v>501</v>
      </c>
      <c r="D185" s="158" t="s">
        <v>238</v>
      </c>
      <c r="E185" s="159">
        <f>E186</f>
        <v>167462.91</v>
      </c>
    </row>
    <row r="186" spans="1:5" ht="31.5">
      <c r="A186" s="174" t="s">
        <v>239</v>
      </c>
      <c r="B186" s="158" t="s">
        <v>402</v>
      </c>
      <c r="C186" s="158" t="s">
        <v>501</v>
      </c>
      <c r="D186" s="158" t="s">
        <v>240</v>
      </c>
      <c r="E186" s="159">
        <v>167462.91</v>
      </c>
    </row>
    <row r="187" spans="1:5" ht="31.5">
      <c r="A187" s="216" t="s">
        <v>485</v>
      </c>
      <c r="B187" s="217" t="s">
        <v>486</v>
      </c>
      <c r="C187" s="215" t="s">
        <v>487</v>
      </c>
      <c r="D187" s="171"/>
      <c r="E187" s="159">
        <f>E188</f>
        <v>871900</v>
      </c>
    </row>
    <row r="188" spans="1:5" ht="47.25">
      <c r="A188" s="174" t="s">
        <v>488</v>
      </c>
      <c r="B188" s="217" t="s">
        <v>486</v>
      </c>
      <c r="C188" s="215" t="s">
        <v>489</v>
      </c>
      <c r="D188" s="171"/>
      <c r="E188" s="159">
        <f>E189</f>
        <v>871900</v>
      </c>
    </row>
    <row r="189" spans="1:5" ht="31.5">
      <c r="A189" s="174" t="s">
        <v>490</v>
      </c>
      <c r="B189" s="217" t="s">
        <v>486</v>
      </c>
      <c r="C189" s="215" t="s">
        <v>491</v>
      </c>
      <c r="D189" s="171"/>
      <c r="E189" s="159">
        <f>E190</f>
        <v>871900</v>
      </c>
    </row>
    <row r="190" spans="1:5" ht="31.5">
      <c r="A190" s="214" t="s">
        <v>237</v>
      </c>
      <c r="B190" s="171" t="s">
        <v>402</v>
      </c>
      <c r="C190" s="215" t="s">
        <v>491</v>
      </c>
      <c r="D190" s="171" t="s">
        <v>238</v>
      </c>
      <c r="E190" s="159">
        <f>E191</f>
        <v>871900</v>
      </c>
    </row>
    <row r="191" spans="1:5" ht="31.5">
      <c r="A191" s="214" t="s">
        <v>239</v>
      </c>
      <c r="B191" s="171" t="s">
        <v>402</v>
      </c>
      <c r="C191" s="215" t="s">
        <v>491</v>
      </c>
      <c r="D191" s="171" t="s">
        <v>240</v>
      </c>
      <c r="E191" s="159">
        <v>871900</v>
      </c>
    </row>
    <row r="192" spans="1:5" ht="25.5">
      <c r="A192" s="218" t="s">
        <v>251</v>
      </c>
      <c r="B192" s="171" t="s">
        <v>402</v>
      </c>
      <c r="C192" s="158" t="s">
        <v>252</v>
      </c>
      <c r="D192" s="158"/>
      <c r="E192" s="159">
        <f>E193+E196</f>
        <v>1614657.15</v>
      </c>
    </row>
    <row r="193" spans="1:5" ht="38.25">
      <c r="A193" s="218" t="s">
        <v>387</v>
      </c>
      <c r="B193" s="171" t="s">
        <v>402</v>
      </c>
      <c r="C193" s="158" t="s">
        <v>463</v>
      </c>
      <c r="D193" s="158"/>
      <c r="E193" s="159">
        <f>E194</f>
        <v>1076173.15</v>
      </c>
    </row>
    <row r="194" spans="1:5" ht="25.5">
      <c r="A194" s="190" t="s">
        <v>237</v>
      </c>
      <c r="B194" s="171" t="s">
        <v>402</v>
      </c>
      <c r="C194" s="158" t="s">
        <v>463</v>
      </c>
      <c r="D194" s="158" t="s">
        <v>238</v>
      </c>
      <c r="E194" s="159">
        <f>E195</f>
        <v>1076173.15</v>
      </c>
    </row>
    <row r="195" spans="1:5" ht="25.5">
      <c r="A195" s="190" t="s">
        <v>239</v>
      </c>
      <c r="B195" s="171" t="s">
        <v>402</v>
      </c>
      <c r="C195" s="158" t="s">
        <v>463</v>
      </c>
      <c r="D195" s="158" t="s">
        <v>240</v>
      </c>
      <c r="E195" s="159">
        <v>1076173.15</v>
      </c>
    </row>
    <row r="196" spans="1:5" ht="31.5">
      <c r="A196" s="214" t="s">
        <v>412</v>
      </c>
      <c r="B196" s="158" t="s">
        <v>402</v>
      </c>
      <c r="C196" s="158" t="s">
        <v>413</v>
      </c>
      <c r="D196" s="158"/>
      <c r="E196" s="159">
        <f>E197</f>
        <v>538484</v>
      </c>
    </row>
    <row r="197" spans="1:5" ht="31.5">
      <c r="A197" s="214" t="s">
        <v>237</v>
      </c>
      <c r="B197" s="158" t="s">
        <v>402</v>
      </c>
      <c r="C197" s="158" t="s">
        <v>413</v>
      </c>
      <c r="D197" s="158" t="s">
        <v>238</v>
      </c>
      <c r="E197" s="159">
        <f>E198</f>
        <v>538484</v>
      </c>
    </row>
    <row r="198" spans="1:5" ht="31.5">
      <c r="A198" s="214" t="s">
        <v>239</v>
      </c>
      <c r="B198" s="158" t="s">
        <v>402</v>
      </c>
      <c r="C198" s="158" t="s">
        <v>413</v>
      </c>
      <c r="D198" s="158" t="s">
        <v>240</v>
      </c>
      <c r="E198" s="159">
        <v>538484</v>
      </c>
    </row>
    <row r="199" spans="1:5" ht="15.75">
      <c r="A199" s="191" t="s">
        <v>414</v>
      </c>
      <c r="B199" s="182" t="s">
        <v>415</v>
      </c>
      <c r="C199" s="158"/>
      <c r="D199" s="182"/>
      <c r="E199" s="211">
        <f>E207+E214+E200</f>
        <v>496085.68</v>
      </c>
    </row>
    <row r="200" spans="1:5" ht="15.75">
      <c r="A200" s="214" t="s">
        <v>416</v>
      </c>
      <c r="B200" s="158" t="s">
        <v>417</v>
      </c>
      <c r="C200" s="158"/>
      <c r="D200" s="158"/>
      <c r="E200" s="159">
        <f aca="true" t="shared" si="2" ref="E200:E205">E201</f>
        <v>170124.12</v>
      </c>
    </row>
    <row r="201" spans="1:5" ht="31.5">
      <c r="A201" s="214" t="s">
        <v>418</v>
      </c>
      <c r="B201" s="158" t="s">
        <v>417</v>
      </c>
      <c r="C201" s="158" t="s">
        <v>419</v>
      </c>
      <c r="D201" s="158"/>
      <c r="E201" s="159">
        <f t="shared" si="2"/>
        <v>170124.12</v>
      </c>
    </row>
    <row r="202" spans="1:5" ht="31.5">
      <c r="A202" s="214" t="s">
        <v>420</v>
      </c>
      <c r="B202" s="158" t="s">
        <v>417</v>
      </c>
      <c r="C202" s="158" t="s">
        <v>421</v>
      </c>
      <c r="D202" s="158"/>
      <c r="E202" s="159">
        <f t="shared" si="2"/>
        <v>170124.12</v>
      </c>
    </row>
    <row r="203" spans="1:5" ht="47.25">
      <c r="A203" s="214" t="s">
        <v>422</v>
      </c>
      <c r="B203" s="158" t="s">
        <v>417</v>
      </c>
      <c r="C203" s="158" t="s">
        <v>423</v>
      </c>
      <c r="D203" s="158"/>
      <c r="E203" s="159">
        <f t="shared" si="2"/>
        <v>170124.12</v>
      </c>
    </row>
    <row r="204" spans="1:5" ht="31.5">
      <c r="A204" s="214" t="s">
        <v>424</v>
      </c>
      <c r="B204" s="158" t="s">
        <v>417</v>
      </c>
      <c r="C204" s="158" t="s">
        <v>425</v>
      </c>
      <c r="D204" s="158"/>
      <c r="E204" s="159">
        <f t="shared" si="2"/>
        <v>170124.12</v>
      </c>
    </row>
    <row r="205" spans="1:5" ht="15.75">
      <c r="A205" s="214" t="s">
        <v>272</v>
      </c>
      <c r="B205" s="158" t="s">
        <v>417</v>
      </c>
      <c r="C205" s="158" t="s">
        <v>425</v>
      </c>
      <c r="D205" s="158" t="s">
        <v>273</v>
      </c>
      <c r="E205" s="159">
        <f t="shared" si="2"/>
        <v>170124.12</v>
      </c>
    </row>
    <row r="206" spans="1:5" ht="31.5">
      <c r="A206" s="214" t="s">
        <v>426</v>
      </c>
      <c r="B206" s="158" t="s">
        <v>417</v>
      </c>
      <c r="C206" s="158" t="s">
        <v>425</v>
      </c>
      <c r="D206" s="158" t="s">
        <v>427</v>
      </c>
      <c r="E206" s="159">
        <v>170124.12</v>
      </c>
    </row>
    <row r="207" spans="1:5" ht="15.75">
      <c r="A207" s="174" t="s">
        <v>428</v>
      </c>
      <c r="B207" s="158" t="s">
        <v>429</v>
      </c>
      <c r="C207" s="158"/>
      <c r="D207" s="158"/>
      <c r="E207" s="159">
        <f aca="true" t="shared" si="3" ref="E207:E212">E208</f>
        <v>100248.56</v>
      </c>
    </row>
    <row r="208" spans="1:5" ht="31.5">
      <c r="A208" s="174" t="s">
        <v>418</v>
      </c>
      <c r="B208" s="158" t="s">
        <v>429</v>
      </c>
      <c r="C208" s="158" t="s">
        <v>419</v>
      </c>
      <c r="D208" s="158"/>
      <c r="E208" s="159">
        <f t="shared" si="3"/>
        <v>100248.56</v>
      </c>
    </row>
    <row r="209" spans="1:5" ht="31.5">
      <c r="A209" s="174" t="s">
        <v>420</v>
      </c>
      <c r="B209" s="158" t="s">
        <v>429</v>
      </c>
      <c r="C209" s="158" t="s">
        <v>421</v>
      </c>
      <c r="D209" s="158"/>
      <c r="E209" s="159">
        <f t="shared" si="3"/>
        <v>100248.56</v>
      </c>
    </row>
    <row r="210" spans="1:5" ht="47.25">
      <c r="A210" s="174" t="s">
        <v>430</v>
      </c>
      <c r="B210" s="158" t="s">
        <v>429</v>
      </c>
      <c r="C210" s="158" t="s">
        <v>431</v>
      </c>
      <c r="D210" s="158"/>
      <c r="E210" s="159">
        <f t="shared" si="3"/>
        <v>100248.56</v>
      </c>
    </row>
    <row r="211" spans="1:5" ht="78.75">
      <c r="A211" s="174" t="s">
        <v>432</v>
      </c>
      <c r="B211" s="158" t="s">
        <v>429</v>
      </c>
      <c r="C211" s="158" t="s">
        <v>433</v>
      </c>
      <c r="D211" s="158"/>
      <c r="E211" s="159">
        <f t="shared" si="3"/>
        <v>100248.56</v>
      </c>
    </row>
    <row r="212" spans="1:5" ht="15.75">
      <c r="A212" s="174" t="s">
        <v>434</v>
      </c>
      <c r="B212" s="158" t="s">
        <v>429</v>
      </c>
      <c r="C212" s="158" t="s">
        <v>433</v>
      </c>
      <c r="D212" s="158" t="s">
        <v>435</v>
      </c>
      <c r="E212" s="159">
        <f t="shared" si="3"/>
        <v>100248.56</v>
      </c>
    </row>
    <row r="213" spans="1:5" ht="15.75">
      <c r="A213" s="174" t="s">
        <v>436</v>
      </c>
      <c r="B213" s="158" t="s">
        <v>429</v>
      </c>
      <c r="C213" s="158" t="s">
        <v>433</v>
      </c>
      <c r="D213" s="158" t="s">
        <v>437</v>
      </c>
      <c r="E213" s="159">
        <v>100248.56</v>
      </c>
    </row>
    <row r="214" spans="1:5" ht="15.75">
      <c r="A214" s="174" t="s">
        <v>438</v>
      </c>
      <c r="B214" s="158" t="s">
        <v>439</v>
      </c>
      <c r="C214" s="158"/>
      <c r="D214" s="158"/>
      <c r="E214" s="159">
        <f>E215</f>
        <v>225713</v>
      </c>
    </row>
    <row r="215" spans="1:5" ht="31.5">
      <c r="A215" s="174" t="s">
        <v>440</v>
      </c>
      <c r="B215" s="158" t="s">
        <v>439</v>
      </c>
      <c r="C215" s="158" t="s">
        <v>419</v>
      </c>
      <c r="D215" s="158"/>
      <c r="E215" s="159">
        <f>E218</f>
        <v>225713</v>
      </c>
    </row>
    <row r="216" spans="1:5" ht="31.5">
      <c r="A216" s="174" t="s">
        <v>420</v>
      </c>
      <c r="B216" s="158" t="s">
        <v>439</v>
      </c>
      <c r="C216" s="158" t="s">
        <v>421</v>
      </c>
      <c r="D216" s="158"/>
      <c r="E216" s="159">
        <f>E217</f>
        <v>225713</v>
      </c>
    </row>
    <row r="217" spans="1:5" ht="31.5">
      <c r="A217" s="174" t="s">
        <v>441</v>
      </c>
      <c r="B217" s="158" t="s">
        <v>439</v>
      </c>
      <c r="C217" s="158" t="s">
        <v>442</v>
      </c>
      <c r="D217" s="158"/>
      <c r="E217" s="159">
        <f>E218</f>
        <v>225713</v>
      </c>
    </row>
    <row r="218" spans="1:5" ht="15.75">
      <c r="A218" s="174" t="s">
        <v>443</v>
      </c>
      <c r="B218" s="158" t="s">
        <v>439</v>
      </c>
      <c r="C218" s="158" t="s">
        <v>444</v>
      </c>
      <c r="D218" s="158"/>
      <c r="E218" s="159">
        <f>E221+E223+E219</f>
        <v>225713</v>
      </c>
    </row>
    <row r="219" spans="1:5" ht="31.5" hidden="1">
      <c r="A219" s="214" t="s">
        <v>237</v>
      </c>
      <c r="B219" s="158" t="s">
        <v>439</v>
      </c>
      <c r="C219" s="158" t="s">
        <v>444</v>
      </c>
      <c r="D219" s="171" t="s">
        <v>238</v>
      </c>
      <c r="E219" s="159">
        <f>E220</f>
        <v>0</v>
      </c>
    </row>
    <row r="220" spans="1:5" ht="31.5" hidden="1">
      <c r="A220" s="214" t="s">
        <v>239</v>
      </c>
      <c r="B220" s="158" t="s">
        <v>439</v>
      </c>
      <c r="C220" s="158" t="s">
        <v>444</v>
      </c>
      <c r="D220" s="171" t="s">
        <v>240</v>
      </c>
      <c r="E220" s="159"/>
    </row>
    <row r="221" spans="1:5" ht="15.75" hidden="1">
      <c r="A221" s="174" t="s">
        <v>272</v>
      </c>
      <c r="B221" s="158" t="s">
        <v>439</v>
      </c>
      <c r="C221" s="158" t="s">
        <v>444</v>
      </c>
      <c r="D221" s="158" t="s">
        <v>273</v>
      </c>
      <c r="E221" s="159">
        <f>E222</f>
        <v>0</v>
      </c>
    </row>
    <row r="222" spans="1:5" ht="31.5" hidden="1">
      <c r="A222" s="219" t="s">
        <v>445</v>
      </c>
      <c r="B222" s="158" t="s">
        <v>439</v>
      </c>
      <c r="C222" s="158" t="s">
        <v>444</v>
      </c>
      <c r="D222" s="158" t="s">
        <v>446</v>
      </c>
      <c r="E222" s="159"/>
    </row>
    <row r="223" spans="1:5" ht="31.5">
      <c r="A223" s="174" t="s">
        <v>447</v>
      </c>
      <c r="B223" s="158" t="s">
        <v>439</v>
      </c>
      <c r="C223" s="158" t="s">
        <v>444</v>
      </c>
      <c r="D223" s="158" t="s">
        <v>448</v>
      </c>
      <c r="E223" s="159">
        <f>E224</f>
        <v>225713</v>
      </c>
    </row>
    <row r="224" spans="1:5" ht="47.25">
      <c r="A224" s="174" t="s">
        <v>449</v>
      </c>
      <c r="B224" s="158" t="s">
        <v>439</v>
      </c>
      <c r="C224" s="158" t="s">
        <v>444</v>
      </c>
      <c r="D224" s="158" t="s">
        <v>450</v>
      </c>
      <c r="E224" s="159">
        <v>225713</v>
      </c>
    </row>
    <row r="225" spans="1:5" ht="15.75">
      <c r="A225" s="191" t="s">
        <v>451</v>
      </c>
      <c r="B225" s="182" t="s">
        <v>452</v>
      </c>
      <c r="C225" s="213"/>
      <c r="D225" s="182"/>
      <c r="E225" s="220">
        <f aca="true" t="shared" si="4" ref="E225:E230">E226</f>
        <v>7401935.8100000005</v>
      </c>
    </row>
    <row r="226" spans="1:5" ht="15.75">
      <c r="A226" s="174" t="s">
        <v>453</v>
      </c>
      <c r="B226" s="158" t="s">
        <v>454</v>
      </c>
      <c r="C226" s="213"/>
      <c r="D226" s="158"/>
      <c r="E226" s="221">
        <f>E227+E232</f>
        <v>7401935.8100000005</v>
      </c>
    </row>
    <row r="227" spans="1:5" ht="47.25">
      <c r="A227" s="222" t="s">
        <v>455</v>
      </c>
      <c r="B227" s="158" t="s">
        <v>454</v>
      </c>
      <c r="C227" s="158" t="s">
        <v>456</v>
      </c>
      <c r="D227" s="158"/>
      <c r="E227" s="221">
        <f t="shared" si="4"/>
        <v>7149619.61</v>
      </c>
    </row>
    <row r="228" spans="1:5" ht="63">
      <c r="A228" s="222" t="s">
        <v>457</v>
      </c>
      <c r="B228" s="158" t="s">
        <v>454</v>
      </c>
      <c r="C228" s="158" t="s">
        <v>458</v>
      </c>
      <c r="D228" s="158"/>
      <c r="E228" s="221">
        <f t="shared" si="4"/>
        <v>7149619.61</v>
      </c>
    </row>
    <row r="229" spans="1:5" ht="15.75">
      <c r="A229" s="222" t="s">
        <v>459</v>
      </c>
      <c r="B229" s="158" t="s">
        <v>454</v>
      </c>
      <c r="C229" s="158" t="s">
        <v>460</v>
      </c>
      <c r="D229" s="158"/>
      <c r="E229" s="221">
        <f t="shared" si="4"/>
        <v>7149619.61</v>
      </c>
    </row>
    <row r="230" spans="1:5" ht="31.5">
      <c r="A230" s="222" t="s">
        <v>447</v>
      </c>
      <c r="B230" s="158" t="s">
        <v>454</v>
      </c>
      <c r="C230" s="158" t="s">
        <v>460</v>
      </c>
      <c r="D230" s="158" t="s">
        <v>448</v>
      </c>
      <c r="E230" s="221">
        <f t="shared" si="4"/>
        <v>7149619.61</v>
      </c>
    </row>
    <row r="231" spans="1:5" ht="15.75">
      <c r="A231" s="222" t="s">
        <v>461</v>
      </c>
      <c r="B231" s="158" t="s">
        <v>454</v>
      </c>
      <c r="C231" s="158" t="s">
        <v>460</v>
      </c>
      <c r="D231" s="158" t="s">
        <v>462</v>
      </c>
      <c r="E231" s="221">
        <v>7149619.61</v>
      </c>
    </row>
    <row r="232" spans="1:5" ht="47.25">
      <c r="A232" s="222" t="s">
        <v>251</v>
      </c>
      <c r="B232" s="158" t="s">
        <v>454</v>
      </c>
      <c r="C232" s="203" t="s">
        <v>252</v>
      </c>
      <c r="D232" s="204"/>
      <c r="E232" s="221">
        <f>E233</f>
        <v>252316.2</v>
      </c>
    </row>
    <row r="233" spans="1:5" ht="47.25">
      <c r="A233" s="222" t="s">
        <v>387</v>
      </c>
      <c r="B233" s="158" t="s">
        <v>454</v>
      </c>
      <c r="C233" s="203" t="s">
        <v>463</v>
      </c>
      <c r="D233" s="204"/>
      <c r="E233" s="221">
        <f>E234</f>
        <v>252316.2</v>
      </c>
    </row>
    <row r="234" spans="1:5" ht="31.5">
      <c r="A234" s="222" t="s">
        <v>237</v>
      </c>
      <c r="B234" s="158" t="s">
        <v>454</v>
      </c>
      <c r="C234" s="203" t="s">
        <v>463</v>
      </c>
      <c r="D234" s="204" t="s">
        <v>238</v>
      </c>
      <c r="E234" s="221">
        <f>E235</f>
        <v>252316.2</v>
      </c>
    </row>
    <row r="235" spans="1:5" ht="31.5">
      <c r="A235" s="222" t="s">
        <v>239</v>
      </c>
      <c r="B235" s="158" t="s">
        <v>454</v>
      </c>
      <c r="C235" s="203" t="s">
        <v>463</v>
      </c>
      <c r="D235" s="204" t="s">
        <v>240</v>
      </c>
      <c r="E235" s="221">
        <v>252316.2</v>
      </c>
    </row>
    <row r="236" spans="1:5" ht="15.75">
      <c r="A236" s="191" t="s">
        <v>464</v>
      </c>
      <c r="B236" s="182" t="s">
        <v>465</v>
      </c>
      <c r="C236" s="158"/>
      <c r="D236" s="182"/>
      <c r="E236" s="220">
        <f>E237+E241</f>
        <v>159192</v>
      </c>
    </row>
    <row r="237" spans="1:5" ht="15.75">
      <c r="A237" s="222" t="s">
        <v>466</v>
      </c>
      <c r="B237" s="158" t="s">
        <v>467</v>
      </c>
      <c r="C237" s="158"/>
      <c r="D237" s="182"/>
      <c r="E237" s="221">
        <f>E238</f>
        <v>83712</v>
      </c>
    </row>
    <row r="238" spans="1:5" ht="47.25">
      <c r="A238" s="222" t="s">
        <v>468</v>
      </c>
      <c r="B238" s="158" t="s">
        <v>467</v>
      </c>
      <c r="C238" s="158" t="s">
        <v>538</v>
      </c>
      <c r="D238" s="158"/>
      <c r="E238" s="221">
        <f>E239</f>
        <v>83712</v>
      </c>
    </row>
    <row r="239" spans="1:5" ht="15.75">
      <c r="A239" s="222" t="s">
        <v>434</v>
      </c>
      <c r="B239" s="158" t="s">
        <v>467</v>
      </c>
      <c r="C239" s="158" t="s">
        <v>538</v>
      </c>
      <c r="D239" s="158">
        <v>500</v>
      </c>
      <c r="E239" s="221">
        <f>E240</f>
        <v>83712</v>
      </c>
    </row>
    <row r="240" spans="1:5" ht="15.75">
      <c r="A240" s="222" t="s">
        <v>470</v>
      </c>
      <c r="B240" s="158" t="s">
        <v>467</v>
      </c>
      <c r="C240" s="158" t="s">
        <v>538</v>
      </c>
      <c r="D240" s="158">
        <v>540</v>
      </c>
      <c r="E240" s="221">
        <v>83712</v>
      </c>
    </row>
    <row r="241" spans="1:5" ht="15.75">
      <c r="A241" s="174" t="s">
        <v>471</v>
      </c>
      <c r="B241" s="158" t="s">
        <v>476</v>
      </c>
      <c r="C241" s="158"/>
      <c r="D241" s="158"/>
      <c r="E241" s="221">
        <f>E242</f>
        <v>75480</v>
      </c>
    </row>
    <row r="242" spans="1:5" ht="31.5">
      <c r="A242" s="174" t="s">
        <v>472</v>
      </c>
      <c r="B242" s="158" t="s">
        <v>473</v>
      </c>
      <c r="C242" s="158" t="s">
        <v>474</v>
      </c>
      <c r="D242" s="158"/>
      <c r="E242" s="221">
        <f>E243</f>
        <v>75480</v>
      </c>
    </row>
    <row r="243" spans="1:5" ht="15.75">
      <c r="A243" s="174" t="s">
        <v>475</v>
      </c>
      <c r="B243" s="158" t="s">
        <v>476</v>
      </c>
      <c r="C243" s="158" t="s">
        <v>477</v>
      </c>
      <c r="D243" s="158"/>
      <c r="E243" s="221">
        <f>E244</f>
        <v>75480</v>
      </c>
    </row>
    <row r="244" spans="1:5" ht="31.5">
      <c r="A244" s="222" t="s">
        <v>237</v>
      </c>
      <c r="B244" s="158" t="s">
        <v>476</v>
      </c>
      <c r="C244" s="158" t="s">
        <v>477</v>
      </c>
      <c r="D244" s="204" t="s">
        <v>238</v>
      </c>
      <c r="E244" s="221">
        <f>E245</f>
        <v>75480</v>
      </c>
    </row>
    <row r="245" spans="1:5" ht="31.5">
      <c r="A245" s="222" t="s">
        <v>239</v>
      </c>
      <c r="B245" s="158" t="s">
        <v>476</v>
      </c>
      <c r="C245" s="158" t="s">
        <v>477</v>
      </c>
      <c r="D245" s="204" t="s">
        <v>240</v>
      </c>
      <c r="E245" s="221">
        <v>75480</v>
      </c>
    </row>
  </sheetData>
  <sheetProtection/>
  <mergeCells count="2">
    <mergeCell ref="C1:E1"/>
    <mergeCell ref="A2:E2"/>
  </mergeCells>
  <printOptions/>
  <pageMargins left="0.5118110236220472" right="0.31496062992125984" top="0.35433070866141736" bottom="0.35433070866141736" header="0" footer="0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120">
      <selection activeCell="I125" sqref="I125"/>
    </sheetView>
  </sheetViews>
  <sheetFormatPr defaultColWidth="9.00390625" defaultRowHeight="15.75"/>
  <cols>
    <col min="1" max="1" width="48.875" style="133" customWidth="1"/>
    <col min="2" max="2" width="14.75390625" style="135" customWidth="1"/>
    <col min="3" max="3" width="10.875" style="135" customWidth="1"/>
    <col min="4" max="4" width="14.75390625" style="163" customWidth="1"/>
    <col min="5" max="5" width="12.375" style="135" bestFit="1" customWidth="1"/>
    <col min="6" max="6" width="12.50390625" style="135" customWidth="1"/>
    <col min="7" max="16384" width="9.00390625" style="135" customWidth="1"/>
  </cols>
  <sheetData>
    <row r="1" spans="2:4" ht="51.75" customHeight="1">
      <c r="B1" s="239" t="s">
        <v>536</v>
      </c>
      <c r="C1" s="239"/>
      <c r="D1" s="239"/>
    </row>
    <row r="2" spans="1:10" ht="51" customHeight="1">
      <c r="A2" s="242" t="s">
        <v>533</v>
      </c>
      <c r="B2" s="242"/>
      <c r="C2" s="242"/>
      <c r="D2" s="242"/>
      <c r="E2" s="243"/>
      <c r="F2" s="243"/>
      <c r="G2" s="243"/>
      <c r="H2" s="243"/>
      <c r="I2" s="243"/>
      <c r="J2" s="243"/>
    </row>
    <row r="3" spans="2:4" ht="12.75">
      <c r="B3" s="133"/>
      <c r="C3" s="133"/>
      <c r="D3" s="205" t="s">
        <v>157</v>
      </c>
    </row>
    <row r="4" spans="1:4" ht="54">
      <c r="A4" s="139" t="s">
        <v>1</v>
      </c>
      <c r="B4" s="139" t="s">
        <v>217</v>
      </c>
      <c r="C4" s="129" t="s">
        <v>218</v>
      </c>
      <c r="D4" s="198" t="s">
        <v>530</v>
      </c>
    </row>
    <row r="5" spans="1:4" ht="12.75">
      <c r="A5" s="199">
        <v>1</v>
      </c>
      <c r="B5" s="200">
        <v>4</v>
      </c>
      <c r="C5" s="200">
        <v>5</v>
      </c>
      <c r="D5" s="206">
        <v>6</v>
      </c>
    </row>
    <row r="6" spans="1:6" s="161" customFormat="1" ht="15.75">
      <c r="A6" s="145" t="s">
        <v>222</v>
      </c>
      <c r="B6" s="146"/>
      <c r="C6" s="146"/>
      <c r="D6" s="147">
        <f>D7+D25+D36+D52+D79+D82+D87+D102+D109+D115+D123+D142+D145+D163+D166+D171+D177+D181</f>
        <v>79634467.46999998</v>
      </c>
      <c r="E6" s="160"/>
      <c r="F6" s="160"/>
    </row>
    <row r="7" spans="1:6" ht="47.25">
      <c r="A7" s="207" t="s">
        <v>418</v>
      </c>
      <c r="B7" s="152" t="s">
        <v>419</v>
      </c>
      <c r="C7" s="152"/>
      <c r="D7" s="147">
        <f>D8</f>
        <v>496085.68</v>
      </c>
      <c r="E7" s="148"/>
      <c r="F7" s="148"/>
    </row>
    <row r="8" spans="1:4" ht="31.5">
      <c r="A8" s="165" t="s">
        <v>420</v>
      </c>
      <c r="B8" s="150" t="s">
        <v>421</v>
      </c>
      <c r="C8" s="150"/>
      <c r="D8" s="154">
        <f>D9+D13+D21</f>
        <v>496085.68</v>
      </c>
    </row>
    <row r="9" spans="1:4" ht="47.25">
      <c r="A9" s="153" t="s">
        <v>430</v>
      </c>
      <c r="B9" s="150" t="s">
        <v>431</v>
      </c>
      <c r="C9" s="150"/>
      <c r="D9" s="154">
        <f>D10</f>
        <v>100248.56</v>
      </c>
    </row>
    <row r="10" spans="1:4" ht="78.75">
      <c r="A10" s="149" t="s">
        <v>432</v>
      </c>
      <c r="B10" s="150" t="s">
        <v>433</v>
      </c>
      <c r="C10" s="150"/>
      <c r="D10" s="154">
        <f>D11</f>
        <v>100248.56</v>
      </c>
    </row>
    <row r="11" spans="1:4" ht="15.75">
      <c r="A11" s="149" t="s">
        <v>434</v>
      </c>
      <c r="B11" s="150" t="s">
        <v>433</v>
      </c>
      <c r="C11" s="150" t="s">
        <v>435</v>
      </c>
      <c r="D11" s="154">
        <f>D12</f>
        <v>100248.56</v>
      </c>
    </row>
    <row r="12" spans="1:4" ht="15.75">
      <c r="A12" s="149" t="s">
        <v>436</v>
      </c>
      <c r="B12" s="150" t="s">
        <v>433</v>
      </c>
      <c r="C12" s="150" t="s">
        <v>437</v>
      </c>
      <c r="D12" s="154">
        <v>100248.56</v>
      </c>
    </row>
    <row r="13" spans="1:4" ht="31.5">
      <c r="A13" s="153" t="s">
        <v>441</v>
      </c>
      <c r="B13" s="158" t="s">
        <v>442</v>
      </c>
      <c r="C13" s="150"/>
      <c r="D13" s="154">
        <f>D14</f>
        <v>225713</v>
      </c>
    </row>
    <row r="14" spans="1:4" ht="15.75">
      <c r="A14" s="153" t="s">
        <v>443</v>
      </c>
      <c r="B14" s="155" t="s">
        <v>444</v>
      </c>
      <c r="C14" s="150"/>
      <c r="D14" s="154">
        <f>D17+D19+D15</f>
        <v>225713</v>
      </c>
    </row>
    <row r="15" spans="1:4" ht="31.5" hidden="1">
      <c r="A15" s="165" t="s">
        <v>237</v>
      </c>
      <c r="B15" s="155" t="s">
        <v>444</v>
      </c>
      <c r="C15" s="166" t="s">
        <v>238</v>
      </c>
      <c r="D15" s="154">
        <f>D16</f>
        <v>0</v>
      </c>
    </row>
    <row r="16" spans="1:4" ht="31.5" hidden="1">
      <c r="A16" s="165" t="s">
        <v>239</v>
      </c>
      <c r="B16" s="155" t="s">
        <v>444</v>
      </c>
      <c r="C16" s="166" t="s">
        <v>240</v>
      </c>
      <c r="D16" s="154"/>
    </row>
    <row r="17" spans="1:4" ht="15.75" hidden="1">
      <c r="A17" s="149" t="s">
        <v>272</v>
      </c>
      <c r="B17" s="155" t="s">
        <v>444</v>
      </c>
      <c r="C17" s="150" t="s">
        <v>273</v>
      </c>
      <c r="D17" s="154">
        <f>D18</f>
        <v>0</v>
      </c>
    </row>
    <row r="18" spans="1:4" ht="31.5" hidden="1">
      <c r="A18" s="185" t="s">
        <v>445</v>
      </c>
      <c r="B18" s="155" t="s">
        <v>444</v>
      </c>
      <c r="C18" s="150" t="s">
        <v>446</v>
      </c>
      <c r="D18" s="154"/>
    </row>
    <row r="19" spans="1:4" ht="31.5">
      <c r="A19" s="149" t="s">
        <v>447</v>
      </c>
      <c r="B19" s="155" t="s">
        <v>444</v>
      </c>
      <c r="C19" s="150" t="s">
        <v>448</v>
      </c>
      <c r="D19" s="154">
        <f>D20</f>
        <v>225713</v>
      </c>
    </row>
    <row r="20" spans="1:4" ht="47.25">
      <c r="A20" s="149" t="s">
        <v>449</v>
      </c>
      <c r="B20" s="155" t="s">
        <v>444</v>
      </c>
      <c r="C20" s="150" t="s">
        <v>450</v>
      </c>
      <c r="D20" s="154">
        <v>225713</v>
      </c>
    </row>
    <row r="21" spans="1:4" ht="47.25">
      <c r="A21" s="165" t="s">
        <v>422</v>
      </c>
      <c r="B21" s="150" t="s">
        <v>423</v>
      </c>
      <c r="C21" s="150"/>
      <c r="D21" s="154">
        <f>D22</f>
        <v>170124.12</v>
      </c>
    </row>
    <row r="22" spans="1:4" ht="31.5">
      <c r="A22" s="165" t="s">
        <v>424</v>
      </c>
      <c r="B22" s="150" t="s">
        <v>425</v>
      </c>
      <c r="C22" s="150"/>
      <c r="D22" s="154">
        <f>D23</f>
        <v>170124.12</v>
      </c>
    </row>
    <row r="23" spans="1:4" ht="15.75">
      <c r="A23" s="165" t="s">
        <v>272</v>
      </c>
      <c r="B23" s="150" t="s">
        <v>425</v>
      </c>
      <c r="C23" s="150" t="s">
        <v>273</v>
      </c>
      <c r="D23" s="154">
        <f>D24</f>
        <v>170124.12</v>
      </c>
    </row>
    <row r="24" spans="1:4" ht="31.5">
      <c r="A24" s="165" t="s">
        <v>426</v>
      </c>
      <c r="B24" s="150" t="s">
        <v>425</v>
      </c>
      <c r="C24" s="150" t="s">
        <v>427</v>
      </c>
      <c r="D24" s="154">
        <v>170124.12</v>
      </c>
    </row>
    <row r="25" spans="1:4" ht="63">
      <c r="A25" s="151" t="s">
        <v>359</v>
      </c>
      <c r="B25" s="152" t="s">
        <v>360</v>
      </c>
      <c r="C25" s="152"/>
      <c r="D25" s="147">
        <f>D26+D31</f>
        <v>404683.02</v>
      </c>
    </row>
    <row r="26" spans="1:4" ht="31.5">
      <c r="A26" s="149" t="s">
        <v>361</v>
      </c>
      <c r="B26" s="150" t="s">
        <v>362</v>
      </c>
      <c r="C26" s="150"/>
      <c r="D26" s="154">
        <f>D28</f>
        <v>404683.02</v>
      </c>
    </row>
    <row r="27" spans="1:4" ht="31.5">
      <c r="A27" s="149" t="s">
        <v>363</v>
      </c>
      <c r="B27" s="150" t="s">
        <v>364</v>
      </c>
      <c r="C27" s="150"/>
      <c r="D27" s="154">
        <f>D28</f>
        <v>404683.02</v>
      </c>
    </row>
    <row r="28" spans="1:4" ht="31.5">
      <c r="A28" s="149" t="s">
        <v>365</v>
      </c>
      <c r="B28" s="150" t="s">
        <v>366</v>
      </c>
      <c r="C28" s="150"/>
      <c r="D28" s="154">
        <f>D29</f>
        <v>404683.02</v>
      </c>
    </row>
    <row r="29" spans="1:4" ht="31.5">
      <c r="A29" s="165" t="s">
        <v>237</v>
      </c>
      <c r="B29" s="150" t="s">
        <v>366</v>
      </c>
      <c r="C29" s="150" t="s">
        <v>238</v>
      </c>
      <c r="D29" s="154">
        <f>D30</f>
        <v>404683.02</v>
      </c>
    </row>
    <row r="30" spans="1:4" ht="31.5">
      <c r="A30" s="165" t="s">
        <v>239</v>
      </c>
      <c r="B30" s="150" t="s">
        <v>366</v>
      </c>
      <c r="C30" s="150" t="s">
        <v>240</v>
      </c>
      <c r="D30" s="154">
        <v>404683.02</v>
      </c>
    </row>
    <row r="31" spans="1:4" ht="15.75" hidden="1">
      <c r="A31" s="223" t="s">
        <v>369</v>
      </c>
      <c r="B31" s="224" t="s">
        <v>370</v>
      </c>
      <c r="C31" s="224"/>
      <c r="D31" s="225">
        <f>D32</f>
        <v>0</v>
      </c>
    </row>
    <row r="32" spans="1:4" ht="47.25" hidden="1">
      <c r="A32" s="223" t="s">
        <v>371</v>
      </c>
      <c r="B32" s="224" t="s">
        <v>372</v>
      </c>
      <c r="C32" s="224"/>
      <c r="D32" s="225">
        <f>D33</f>
        <v>0</v>
      </c>
    </row>
    <row r="33" spans="1:4" ht="47.25" hidden="1">
      <c r="A33" s="223" t="s">
        <v>373</v>
      </c>
      <c r="B33" s="224" t="s">
        <v>374</v>
      </c>
      <c r="C33" s="224"/>
      <c r="D33" s="225">
        <f>D34</f>
        <v>0</v>
      </c>
    </row>
    <row r="34" spans="1:4" ht="31.5" hidden="1">
      <c r="A34" s="226" t="s">
        <v>237</v>
      </c>
      <c r="B34" s="224" t="s">
        <v>374</v>
      </c>
      <c r="C34" s="224" t="s">
        <v>238</v>
      </c>
      <c r="D34" s="225">
        <f>D35</f>
        <v>0</v>
      </c>
    </row>
    <row r="35" spans="1:4" ht="31.5" hidden="1">
      <c r="A35" s="226" t="s">
        <v>239</v>
      </c>
      <c r="B35" s="224" t="s">
        <v>374</v>
      </c>
      <c r="C35" s="224" t="s">
        <v>240</v>
      </c>
      <c r="D35" s="225"/>
    </row>
    <row r="36" spans="1:4" ht="47.25">
      <c r="A36" s="207" t="s">
        <v>295</v>
      </c>
      <c r="B36" s="152" t="s">
        <v>296</v>
      </c>
      <c r="C36" s="152"/>
      <c r="D36" s="147">
        <f>D37+D48</f>
        <v>628950</v>
      </c>
    </row>
    <row r="37" spans="1:4" ht="47.25">
      <c r="A37" s="165" t="s">
        <v>295</v>
      </c>
      <c r="B37" s="150" t="s">
        <v>296</v>
      </c>
      <c r="C37" s="166" t="s">
        <v>299</v>
      </c>
      <c r="D37" s="154">
        <f>D43+D38</f>
        <v>301950</v>
      </c>
    </row>
    <row r="38" spans="1:4" ht="31.5">
      <c r="A38" s="153" t="s">
        <v>297</v>
      </c>
      <c r="B38" s="173" t="s">
        <v>298</v>
      </c>
      <c r="C38" s="153" t="s">
        <v>299</v>
      </c>
      <c r="D38" s="154">
        <f>D39</f>
        <v>5800</v>
      </c>
    </row>
    <row r="39" spans="1:4" ht="31.5">
      <c r="A39" s="153" t="s">
        <v>300</v>
      </c>
      <c r="B39" s="173" t="s">
        <v>301</v>
      </c>
      <c r="C39" s="201"/>
      <c r="D39" s="154">
        <f>D40</f>
        <v>5800</v>
      </c>
    </row>
    <row r="40" spans="1:4" ht="31.5">
      <c r="A40" s="153" t="s">
        <v>302</v>
      </c>
      <c r="B40" s="173" t="s">
        <v>303</v>
      </c>
      <c r="C40" s="201" t="s">
        <v>299</v>
      </c>
      <c r="D40" s="154">
        <f>D41</f>
        <v>5800</v>
      </c>
    </row>
    <row r="41" spans="1:4" ht="31.5">
      <c r="A41" s="153" t="s">
        <v>237</v>
      </c>
      <c r="B41" s="173" t="s">
        <v>303</v>
      </c>
      <c r="C41" s="201" t="s">
        <v>238</v>
      </c>
      <c r="D41" s="154">
        <f>D42</f>
        <v>5800</v>
      </c>
    </row>
    <row r="42" spans="1:4" ht="31.5">
      <c r="A42" s="153" t="s">
        <v>239</v>
      </c>
      <c r="B42" s="173" t="s">
        <v>303</v>
      </c>
      <c r="C42" s="201" t="s">
        <v>240</v>
      </c>
      <c r="D42" s="154">
        <v>5800</v>
      </c>
    </row>
    <row r="43" spans="1:4" ht="15.75">
      <c r="A43" s="165" t="s">
        <v>306</v>
      </c>
      <c r="B43" s="173" t="s">
        <v>307</v>
      </c>
      <c r="C43" s="166"/>
      <c r="D43" s="154">
        <f>D44</f>
        <v>296150</v>
      </c>
    </row>
    <row r="44" spans="1:4" ht="15.75">
      <c r="A44" s="165" t="s">
        <v>308</v>
      </c>
      <c r="B44" s="173" t="s">
        <v>309</v>
      </c>
      <c r="C44" s="166"/>
      <c r="D44" s="154">
        <f>D45</f>
        <v>296150</v>
      </c>
    </row>
    <row r="45" spans="1:5" s="161" customFormat="1" ht="15.75">
      <c r="A45" s="167" t="s">
        <v>310</v>
      </c>
      <c r="B45" s="173" t="s">
        <v>311</v>
      </c>
      <c r="C45" s="166" t="s">
        <v>299</v>
      </c>
      <c r="D45" s="154">
        <f>D46</f>
        <v>296150</v>
      </c>
      <c r="E45" s="160"/>
    </row>
    <row r="46" spans="1:5" s="161" customFormat="1" ht="31.5">
      <c r="A46" s="165" t="s">
        <v>237</v>
      </c>
      <c r="B46" s="173" t="s">
        <v>311</v>
      </c>
      <c r="C46" s="166" t="s">
        <v>238</v>
      </c>
      <c r="D46" s="154">
        <f>D47</f>
        <v>296150</v>
      </c>
      <c r="E46" s="160"/>
    </row>
    <row r="47" spans="1:5" s="161" customFormat="1" ht="31.5">
      <c r="A47" s="165" t="s">
        <v>239</v>
      </c>
      <c r="B47" s="173" t="s">
        <v>311</v>
      </c>
      <c r="C47" s="166" t="s">
        <v>240</v>
      </c>
      <c r="D47" s="154">
        <v>296150</v>
      </c>
      <c r="E47" s="160"/>
    </row>
    <row r="48" spans="1:5" s="161" customFormat="1" ht="31.5">
      <c r="A48" s="174" t="s">
        <v>312</v>
      </c>
      <c r="B48" s="175" t="s">
        <v>313</v>
      </c>
      <c r="C48" s="150"/>
      <c r="D48" s="154">
        <f>D49</f>
        <v>327000</v>
      </c>
      <c r="E48" s="160"/>
    </row>
    <row r="49" spans="1:5" s="161" customFormat="1" ht="63">
      <c r="A49" s="176" t="s">
        <v>314</v>
      </c>
      <c r="B49" s="175" t="s">
        <v>313</v>
      </c>
      <c r="C49" s="150"/>
      <c r="D49" s="154">
        <f>D50</f>
        <v>327000</v>
      </c>
      <c r="E49" s="160"/>
    </row>
    <row r="50" spans="1:5" s="161" customFormat="1" ht="31.5">
      <c r="A50" s="176" t="s">
        <v>237</v>
      </c>
      <c r="B50" s="175" t="s">
        <v>313</v>
      </c>
      <c r="C50" s="150" t="s">
        <v>238</v>
      </c>
      <c r="D50" s="154">
        <f>D51</f>
        <v>327000</v>
      </c>
      <c r="E50" s="160"/>
    </row>
    <row r="51" spans="1:5" s="161" customFormat="1" ht="31.5">
      <c r="A51" s="165" t="s">
        <v>239</v>
      </c>
      <c r="B51" s="175" t="s">
        <v>313</v>
      </c>
      <c r="C51" s="150" t="s">
        <v>240</v>
      </c>
      <c r="D51" s="154">
        <v>327000</v>
      </c>
      <c r="E51" s="160"/>
    </row>
    <row r="52" spans="1:5" s="161" customFormat="1" ht="31.5">
      <c r="A52" s="194" t="s">
        <v>403</v>
      </c>
      <c r="B52" s="192" t="s">
        <v>404</v>
      </c>
      <c r="C52" s="208"/>
      <c r="D52" s="211">
        <f>D53+D74</f>
        <v>16932847.18</v>
      </c>
      <c r="E52" s="160"/>
    </row>
    <row r="53" spans="1:5" s="161" customFormat="1" ht="15.75">
      <c r="A53" s="153" t="s">
        <v>405</v>
      </c>
      <c r="B53" s="155" t="s">
        <v>407</v>
      </c>
      <c r="C53" s="155"/>
      <c r="D53" s="154">
        <f>D54+D64+D69</f>
        <v>16060947.18</v>
      </c>
      <c r="E53" s="160"/>
    </row>
    <row r="54" spans="1:5" s="161" customFormat="1" ht="31.5">
      <c r="A54" s="153" t="s">
        <v>479</v>
      </c>
      <c r="B54" s="155" t="s">
        <v>480</v>
      </c>
      <c r="C54" s="155"/>
      <c r="D54" s="154">
        <f>D59+D55</f>
        <v>14558477.25</v>
      </c>
      <c r="E54" s="160"/>
    </row>
    <row r="55" spans="1:5" s="161" customFormat="1" ht="15.75">
      <c r="A55" s="153" t="s">
        <v>408</v>
      </c>
      <c r="B55" s="155" t="s">
        <v>409</v>
      </c>
      <c r="C55" s="155"/>
      <c r="D55" s="159">
        <f>D56</f>
        <v>1000000</v>
      </c>
      <c r="E55" s="160"/>
    </row>
    <row r="56" spans="1:5" s="161" customFormat="1" ht="15.75">
      <c r="A56" s="153" t="s">
        <v>410</v>
      </c>
      <c r="B56" s="155" t="s">
        <v>411</v>
      </c>
      <c r="C56" s="155"/>
      <c r="D56" s="159">
        <f>D57</f>
        <v>1000000</v>
      </c>
      <c r="E56" s="160"/>
    </row>
    <row r="57" spans="1:5" s="161" customFormat="1" ht="31.5">
      <c r="A57" s="165" t="s">
        <v>237</v>
      </c>
      <c r="B57" s="155" t="s">
        <v>411</v>
      </c>
      <c r="C57" s="155" t="s">
        <v>238</v>
      </c>
      <c r="D57" s="159">
        <f>D58</f>
        <v>1000000</v>
      </c>
      <c r="E57" s="160"/>
    </row>
    <row r="58" spans="1:5" s="161" customFormat="1" ht="31.5">
      <c r="A58" s="165" t="s">
        <v>239</v>
      </c>
      <c r="B58" s="155" t="s">
        <v>411</v>
      </c>
      <c r="C58" s="155" t="s">
        <v>240</v>
      </c>
      <c r="D58" s="159">
        <v>1000000</v>
      </c>
      <c r="E58" s="160"/>
    </row>
    <row r="59" spans="1:5" s="161" customFormat="1" ht="31.5">
      <c r="A59" s="153" t="s">
        <v>481</v>
      </c>
      <c r="B59" s="173" t="s">
        <v>482</v>
      </c>
      <c r="C59" s="166" t="s">
        <v>299</v>
      </c>
      <c r="D59" s="154">
        <f>D60+D62</f>
        <v>13558477.25</v>
      </c>
      <c r="E59" s="160"/>
    </row>
    <row r="60" spans="1:5" s="161" customFormat="1" ht="78.75">
      <c r="A60" s="165" t="s">
        <v>233</v>
      </c>
      <c r="B60" s="173" t="s">
        <v>482</v>
      </c>
      <c r="C60" s="166" t="s">
        <v>234</v>
      </c>
      <c r="D60" s="154">
        <f>D61</f>
        <v>10973563.27</v>
      </c>
      <c r="E60" s="160"/>
    </row>
    <row r="61" spans="1:5" s="161" customFormat="1" ht="15.75">
      <c r="A61" s="165" t="s">
        <v>268</v>
      </c>
      <c r="B61" s="173" t="s">
        <v>482</v>
      </c>
      <c r="C61" s="166" t="s">
        <v>269</v>
      </c>
      <c r="D61" s="154">
        <v>10973563.27</v>
      </c>
      <c r="E61" s="160"/>
    </row>
    <row r="62" spans="1:5" s="161" customFormat="1" ht="31.5">
      <c r="A62" s="165" t="s">
        <v>237</v>
      </c>
      <c r="B62" s="173" t="s">
        <v>482</v>
      </c>
      <c r="C62" s="166" t="s">
        <v>238</v>
      </c>
      <c r="D62" s="154">
        <f>D63</f>
        <v>2584913.98</v>
      </c>
      <c r="E62" s="160"/>
    </row>
    <row r="63" spans="1:5" s="161" customFormat="1" ht="31.5">
      <c r="A63" s="165" t="s">
        <v>239</v>
      </c>
      <c r="B63" s="173" t="s">
        <v>482</v>
      </c>
      <c r="C63" s="166" t="s">
        <v>240</v>
      </c>
      <c r="D63" s="154">
        <v>2584913.98</v>
      </c>
      <c r="E63" s="160"/>
    </row>
    <row r="64" spans="1:5" s="161" customFormat="1" ht="47.25">
      <c r="A64" s="165" t="s">
        <v>483</v>
      </c>
      <c r="B64" s="170" t="s">
        <v>484</v>
      </c>
      <c r="C64" s="166"/>
      <c r="D64" s="159">
        <f>D65+D67</f>
        <v>1268302.93</v>
      </c>
      <c r="E64" s="160"/>
    </row>
    <row r="65" spans="1:5" s="161" customFormat="1" ht="78.75">
      <c r="A65" s="165" t="s">
        <v>233</v>
      </c>
      <c r="B65" s="170" t="s">
        <v>484</v>
      </c>
      <c r="C65" s="166" t="s">
        <v>234</v>
      </c>
      <c r="D65" s="159">
        <f>D66</f>
        <v>541027.83</v>
      </c>
      <c r="E65" s="160"/>
    </row>
    <row r="66" spans="1:5" s="161" customFormat="1" ht="15.75">
      <c r="A66" s="165" t="s">
        <v>268</v>
      </c>
      <c r="B66" s="170" t="s">
        <v>484</v>
      </c>
      <c r="C66" s="166" t="s">
        <v>269</v>
      </c>
      <c r="D66" s="159">
        <v>541027.83</v>
      </c>
      <c r="E66" s="160"/>
    </row>
    <row r="67" spans="1:5" s="161" customFormat="1" ht="31.5">
      <c r="A67" s="165" t="s">
        <v>237</v>
      </c>
      <c r="B67" s="170" t="s">
        <v>484</v>
      </c>
      <c r="C67" s="166" t="s">
        <v>238</v>
      </c>
      <c r="D67" s="159">
        <f>D68</f>
        <v>727275.1</v>
      </c>
      <c r="E67" s="160"/>
    </row>
    <row r="68" spans="1:5" s="161" customFormat="1" ht="31.5">
      <c r="A68" s="165" t="s">
        <v>239</v>
      </c>
      <c r="B68" s="170" t="s">
        <v>484</v>
      </c>
      <c r="C68" s="166" t="s">
        <v>240</v>
      </c>
      <c r="D68" s="159">
        <v>727275.1</v>
      </c>
      <c r="E68" s="160"/>
    </row>
    <row r="69" spans="1:5" s="161" customFormat="1" ht="78.75">
      <c r="A69" s="153" t="s">
        <v>500</v>
      </c>
      <c r="B69" s="155" t="s">
        <v>501</v>
      </c>
      <c r="C69" s="155"/>
      <c r="D69" s="186">
        <f>D70+D73</f>
        <v>234167</v>
      </c>
      <c r="E69" s="160"/>
    </row>
    <row r="70" spans="1:5" s="161" customFormat="1" ht="78.75">
      <c r="A70" s="153" t="s">
        <v>233</v>
      </c>
      <c r="B70" s="155" t="s">
        <v>501</v>
      </c>
      <c r="C70" s="155" t="s">
        <v>234</v>
      </c>
      <c r="D70" s="186">
        <f>D71</f>
        <v>66704.09</v>
      </c>
      <c r="E70" s="160"/>
    </row>
    <row r="71" spans="1:5" s="161" customFormat="1" ht="15.75">
      <c r="A71" s="153" t="s">
        <v>268</v>
      </c>
      <c r="B71" s="155" t="s">
        <v>501</v>
      </c>
      <c r="C71" s="155" t="s">
        <v>269</v>
      </c>
      <c r="D71" s="186">
        <f>51232.04+15472.05</f>
        <v>66704.09</v>
      </c>
      <c r="E71" s="160"/>
    </row>
    <row r="72" spans="1:5" s="161" customFormat="1" ht="31.5">
      <c r="A72" s="153" t="s">
        <v>237</v>
      </c>
      <c r="B72" s="155" t="s">
        <v>501</v>
      </c>
      <c r="C72" s="155" t="s">
        <v>238</v>
      </c>
      <c r="D72" s="186">
        <f>D73</f>
        <v>167462.91</v>
      </c>
      <c r="E72" s="160"/>
    </row>
    <row r="73" spans="1:5" s="161" customFormat="1" ht="31.5">
      <c r="A73" s="153" t="s">
        <v>239</v>
      </c>
      <c r="B73" s="155" t="s">
        <v>501</v>
      </c>
      <c r="C73" s="155" t="s">
        <v>240</v>
      </c>
      <c r="D73" s="186">
        <v>167462.91</v>
      </c>
      <c r="E73" s="160"/>
    </row>
    <row r="74" spans="1:5" s="161" customFormat="1" ht="31.5">
      <c r="A74" s="202" t="s">
        <v>485</v>
      </c>
      <c r="B74" s="173" t="s">
        <v>487</v>
      </c>
      <c r="C74" s="166"/>
      <c r="D74" s="154">
        <f>D75</f>
        <v>871900</v>
      </c>
      <c r="E74" s="160"/>
    </row>
    <row r="75" spans="1:5" s="161" customFormat="1" ht="47.25">
      <c r="A75" s="153" t="s">
        <v>488</v>
      </c>
      <c r="B75" s="173" t="s">
        <v>489</v>
      </c>
      <c r="C75" s="166"/>
      <c r="D75" s="154">
        <f>D76</f>
        <v>871900</v>
      </c>
      <c r="E75" s="160"/>
    </row>
    <row r="76" spans="1:5" s="161" customFormat="1" ht="31.5">
      <c r="A76" s="153" t="s">
        <v>490</v>
      </c>
      <c r="B76" s="173" t="s">
        <v>491</v>
      </c>
      <c r="C76" s="166"/>
      <c r="D76" s="154">
        <f>D77</f>
        <v>871900</v>
      </c>
      <c r="E76" s="160"/>
    </row>
    <row r="77" spans="1:5" s="161" customFormat="1" ht="31.5">
      <c r="A77" s="165" t="s">
        <v>237</v>
      </c>
      <c r="B77" s="173" t="s">
        <v>491</v>
      </c>
      <c r="C77" s="166" t="s">
        <v>238</v>
      </c>
      <c r="D77" s="154">
        <f>D78</f>
        <v>871900</v>
      </c>
      <c r="E77" s="160"/>
    </row>
    <row r="78" spans="1:5" s="161" customFormat="1" ht="31.5">
      <c r="A78" s="165" t="s">
        <v>239</v>
      </c>
      <c r="B78" s="173" t="s">
        <v>491</v>
      </c>
      <c r="C78" s="166" t="s">
        <v>240</v>
      </c>
      <c r="D78" s="154">
        <v>871900</v>
      </c>
      <c r="E78" s="160"/>
    </row>
    <row r="79" spans="1:5" s="161" customFormat="1" ht="47.25">
      <c r="A79" s="207" t="s">
        <v>341</v>
      </c>
      <c r="B79" s="182" t="s">
        <v>342</v>
      </c>
      <c r="C79" s="182"/>
      <c r="D79" s="147">
        <f>D80</f>
        <v>10287</v>
      </c>
      <c r="E79" s="160"/>
    </row>
    <row r="80" spans="1:5" s="161" customFormat="1" ht="31.5">
      <c r="A80" s="165" t="s">
        <v>237</v>
      </c>
      <c r="B80" s="158" t="s">
        <v>342</v>
      </c>
      <c r="C80" s="158" t="s">
        <v>238</v>
      </c>
      <c r="D80" s="154">
        <f>D81</f>
        <v>10287</v>
      </c>
      <c r="E80" s="160"/>
    </row>
    <row r="81" spans="1:5" s="161" customFormat="1" ht="31.5">
      <c r="A81" s="165" t="s">
        <v>239</v>
      </c>
      <c r="B81" s="158" t="s">
        <v>342</v>
      </c>
      <c r="C81" s="158" t="s">
        <v>240</v>
      </c>
      <c r="D81" s="154">
        <v>10287</v>
      </c>
      <c r="E81" s="160"/>
    </row>
    <row r="82" spans="1:5" s="161" customFormat="1" ht="47.25">
      <c r="A82" s="209" t="s">
        <v>455</v>
      </c>
      <c r="B82" s="152" t="s">
        <v>456</v>
      </c>
      <c r="C82" s="152"/>
      <c r="D82" s="187">
        <f>D83</f>
        <v>7149619.61</v>
      </c>
      <c r="E82" s="160"/>
    </row>
    <row r="83" spans="1:5" s="161" customFormat="1" ht="63">
      <c r="A83" s="189" t="s">
        <v>457</v>
      </c>
      <c r="B83" s="150" t="s">
        <v>458</v>
      </c>
      <c r="C83" s="150"/>
      <c r="D83" s="184">
        <f>D84</f>
        <v>7149619.61</v>
      </c>
      <c r="E83" s="160"/>
    </row>
    <row r="84" spans="1:5" s="161" customFormat="1" ht="18.75" customHeight="1">
      <c r="A84" s="189" t="s">
        <v>459</v>
      </c>
      <c r="B84" s="155" t="s">
        <v>460</v>
      </c>
      <c r="C84" s="150"/>
      <c r="D84" s="184">
        <f>D85</f>
        <v>7149619.61</v>
      </c>
      <c r="E84" s="160"/>
    </row>
    <row r="85" spans="1:5" s="161" customFormat="1" ht="31.5">
      <c r="A85" s="189" t="s">
        <v>447</v>
      </c>
      <c r="B85" s="155" t="s">
        <v>460</v>
      </c>
      <c r="C85" s="150" t="s">
        <v>448</v>
      </c>
      <c r="D85" s="184">
        <f>D86</f>
        <v>7149619.61</v>
      </c>
      <c r="E85" s="160"/>
    </row>
    <row r="86" spans="1:5" s="161" customFormat="1" ht="15.75">
      <c r="A86" s="189" t="s">
        <v>461</v>
      </c>
      <c r="B86" s="155" t="s">
        <v>460</v>
      </c>
      <c r="C86" s="150" t="s">
        <v>462</v>
      </c>
      <c r="D86" s="184">
        <v>7149619.61</v>
      </c>
      <c r="E86" s="160"/>
    </row>
    <row r="87" spans="1:5" s="161" customFormat="1" ht="31.5">
      <c r="A87" s="151" t="s">
        <v>319</v>
      </c>
      <c r="B87" s="192" t="s">
        <v>320</v>
      </c>
      <c r="C87" s="152"/>
      <c r="D87" s="147">
        <f>D88+D97</f>
        <v>5874115.78</v>
      </c>
      <c r="E87" s="160"/>
    </row>
    <row r="88" spans="1:5" s="161" customFormat="1" ht="31.5">
      <c r="A88" s="153" t="s">
        <v>321</v>
      </c>
      <c r="B88" s="155" t="s">
        <v>322</v>
      </c>
      <c r="C88" s="150"/>
      <c r="D88" s="154">
        <f>D89</f>
        <v>5563081.46</v>
      </c>
      <c r="E88" s="160"/>
    </row>
    <row r="89" spans="1:5" s="161" customFormat="1" ht="63">
      <c r="A89" s="149" t="s">
        <v>323</v>
      </c>
      <c r="B89" s="150" t="s">
        <v>324</v>
      </c>
      <c r="C89" s="150"/>
      <c r="D89" s="154">
        <f>D90</f>
        <v>5563081.46</v>
      </c>
      <c r="E89" s="160"/>
    </row>
    <row r="90" spans="1:5" s="161" customFormat="1" ht="31.5">
      <c r="A90" s="149" t="s">
        <v>325</v>
      </c>
      <c r="B90" s="150" t="s">
        <v>326</v>
      </c>
      <c r="C90" s="150"/>
      <c r="D90" s="154">
        <f>D91+D94</f>
        <v>5563081.46</v>
      </c>
      <c r="E90" s="160"/>
    </row>
    <row r="91" spans="1:5" s="161" customFormat="1" ht="31.5">
      <c r="A91" s="149" t="s">
        <v>327</v>
      </c>
      <c r="B91" s="150" t="s">
        <v>328</v>
      </c>
      <c r="C91" s="150"/>
      <c r="D91" s="154">
        <f>D92</f>
        <v>316770</v>
      </c>
      <c r="E91" s="160"/>
    </row>
    <row r="92" spans="1:5" s="161" customFormat="1" ht="31.5">
      <c r="A92" s="178" t="s">
        <v>237</v>
      </c>
      <c r="B92" s="150" t="s">
        <v>328</v>
      </c>
      <c r="C92" s="150" t="s">
        <v>238</v>
      </c>
      <c r="D92" s="154">
        <f>D93</f>
        <v>316770</v>
      </c>
      <c r="E92" s="160"/>
    </row>
    <row r="93" spans="1:5" s="161" customFormat="1" ht="31.5">
      <c r="A93" s="178" t="s">
        <v>239</v>
      </c>
      <c r="B93" s="150" t="s">
        <v>328</v>
      </c>
      <c r="C93" s="150" t="s">
        <v>240</v>
      </c>
      <c r="D93" s="154">
        <v>316770</v>
      </c>
      <c r="E93" s="160"/>
    </row>
    <row r="94" spans="1:5" s="161" customFormat="1" ht="31.5">
      <c r="A94" s="167" t="s">
        <v>331</v>
      </c>
      <c r="B94" s="150" t="s">
        <v>332</v>
      </c>
      <c r="C94" s="155"/>
      <c r="D94" s="154">
        <f>D95</f>
        <v>5246311.46</v>
      </c>
      <c r="E94" s="160"/>
    </row>
    <row r="95" spans="1:5" s="161" customFormat="1" ht="31.5">
      <c r="A95" s="165" t="s">
        <v>237</v>
      </c>
      <c r="B95" s="150" t="s">
        <v>332</v>
      </c>
      <c r="C95" s="155" t="s">
        <v>238</v>
      </c>
      <c r="D95" s="154">
        <f>D96</f>
        <v>5246311.46</v>
      </c>
      <c r="E95" s="160"/>
    </row>
    <row r="96" spans="1:5" s="161" customFormat="1" ht="31.5">
      <c r="A96" s="165" t="s">
        <v>239</v>
      </c>
      <c r="B96" s="150" t="s">
        <v>332</v>
      </c>
      <c r="C96" s="155" t="s">
        <v>240</v>
      </c>
      <c r="D96" s="154">
        <v>5246311.46</v>
      </c>
      <c r="E96" s="160"/>
    </row>
    <row r="97" spans="1:5" s="161" customFormat="1" ht="31.5">
      <c r="A97" s="149" t="s">
        <v>333</v>
      </c>
      <c r="B97" s="155" t="s">
        <v>334</v>
      </c>
      <c r="C97" s="150"/>
      <c r="D97" s="154">
        <f>D98</f>
        <v>311034.32</v>
      </c>
      <c r="E97" s="160"/>
    </row>
    <row r="98" spans="1:5" s="161" customFormat="1" ht="31.5">
      <c r="A98" s="149" t="s">
        <v>335</v>
      </c>
      <c r="B98" s="155" t="s">
        <v>336</v>
      </c>
      <c r="C98" s="150"/>
      <c r="D98" s="154">
        <f>D99</f>
        <v>311034.32</v>
      </c>
      <c r="E98" s="160"/>
    </row>
    <row r="99" spans="1:5" s="161" customFormat="1" ht="47.25">
      <c r="A99" s="149" t="s">
        <v>337</v>
      </c>
      <c r="B99" s="155" t="s">
        <v>338</v>
      </c>
      <c r="C99" s="150"/>
      <c r="D99" s="154">
        <f>D100</f>
        <v>311034.32</v>
      </c>
      <c r="E99" s="160"/>
    </row>
    <row r="100" spans="1:5" s="161" customFormat="1" ht="31.5">
      <c r="A100" s="165" t="s">
        <v>237</v>
      </c>
      <c r="B100" s="155" t="s">
        <v>338</v>
      </c>
      <c r="C100" s="150" t="s">
        <v>238</v>
      </c>
      <c r="D100" s="154">
        <f>D101</f>
        <v>311034.32</v>
      </c>
      <c r="E100" s="160"/>
    </row>
    <row r="101" spans="1:5" s="161" customFormat="1" ht="31.5">
      <c r="A101" s="165" t="s">
        <v>239</v>
      </c>
      <c r="B101" s="155" t="s">
        <v>338</v>
      </c>
      <c r="C101" s="150" t="s">
        <v>240</v>
      </c>
      <c r="D101" s="154">
        <v>311034.32</v>
      </c>
      <c r="E101" s="160"/>
    </row>
    <row r="102" spans="1:5" s="161" customFormat="1" ht="31.5">
      <c r="A102" s="151" t="s">
        <v>534</v>
      </c>
      <c r="B102" s="152" t="s">
        <v>535</v>
      </c>
      <c r="C102" s="152"/>
      <c r="D102" s="147">
        <f>D103+D106</f>
        <v>9744766.030000001</v>
      </c>
      <c r="E102" s="160"/>
    </row>
    <row r="103" spans="1:5" s="161" customFormat="1" ht="31.5">
      <c r="A103" s="153" t="s">
        <v>383</v>
      </c>
      <c r="B103" s="155" t="s">
        <v>384</v>
      </c>
      <c r="C103" s="155"/>
      <c r="D103" s="186">
        <f>D104</f>
        <v>7417355.11</v>
      </c>
      <c r="E103" s="160"/>
    </row>
    <row r="104" spans="1:5" s="161" customFormat="1" ht="31.5">
      <c r="A104" s="165" t="s">
        <v>237</v>
      </c>
      <c r="B104" s="155" t="s">
        <v>384</v>
      </c>
      <c r="C104" s="155" t="s">
        <v>238</v>
      </c>
      <c r="D104" s="186">
        <f>D105</f>
        <v>7417355.11</v>
      </c>
      <c r="E104" s="160"/>
    </row>
    <row r="105" spans="1:5" s="161" customFormat="1" ht="31.5">
      <c r="A105" s="165" t="s">
        <v>239</v>
      </c>
      <c r="B105" s="155" t="s">
        <v>384</v>
      </c>
      <c r="C105" s="155" t="s">
        <v>240</v>
      </c>
      <c r="D105" s="186">
        <v>7417355.11</v>
      </c>
      <c r="E105" s="160"/>
    </row>
    <row r="106" spans="1:5" s="161" customFormat="1" ht="31.5">
      <c r="A106" s="153" t="s">
        <v>531</v>
      </c>
      <c r="B106" s="155" t="s">
        <v>386</v>
      </c>
      <c r="C106" s="155"/>
      <c r="D106" s="186">
        <f>D107</f>
        <v>2327410.92</v>
      </c>
      <c r="E106" s="160"/>
    </row>
    <row r="107" spans="1:5" s="161" customFormat="1" ht="31.5">
      <c r="A107" s="165" t="s">
        <v>237</v>
      </c>
      <c r="B107" s="155" t="s">
        <v>386</v>
      </c>
      <c r="C107" s="155" t="s">
        <v>238</v>
      </c>
      <c r="D107" s="186">
        <f>D108</f>
        <v>2327410.92</v>
      </c>
      <c r="E107" s="160"/>
    </row>
    <row r="108" spans="1:5" s="161" customFormat="1" ht="31.5">
      <c r="A108" s="165" t="s">
        <v>239</v>
      </c>
      <c r="B108" s="155" t="s">
        <v>386</v>
      </c>
      <c r="C108" s="155" t="s">
        <v>240</v>
      </c>
      <c r="D108" s="186">
        <v>2327410.92</v>
      </c>
      <c r="E108" s="160"/>
    </row>
    <row r="109" spans="1:5" s="161" customFormat="1" ht="45" customHeight="1">
      <c r="A109" s="194" t="s">
        <v>345</v>
      </c>
      <c r="B109" s="192" t="s">
        <v>346</v>
      </c>
      <c r="C109" s="192"/>
      <c r="D109" s="147">
        <f>D110</f>
        <v>46800</v>
      </c>
      <c r="E109" s="160"/>
    </row>
    <row r="110" spans="1:5" s="161" customFormat="1" ht="31.5">
      <c r="A110" s="153" t="s">
        <v>347</v>
      </c>
      <c r="B110" s="155" t="s">
        <v>348</v>
      </c>
      <c r="C110" s="155"/>
      <c r="D110" s="154">
        <f>D111</f>
        <v>46800</v>
      </c>
      <c r="E110" s="160"/>
    </row>
    <row r="111" spans="1:5" s="161" customFormat="1" ht="47.25">
      <c r="A111" s="153" t="s">
        <v>349</v>
      </c>
      <c r="B111" s="155" t="s">
        <v>350</v>
      </c>
      <c r="C111" s="155"/>
      <c r="D111" s="154">
        <f>D112</f>
        <v>46800</v>
      </c>
      <c r="E111" s="160"/>
    </row>
    <row r="112" spans="1:5" s="161" customFormat="1" ht="31.5">
      <c r="A112" s="167" t="s">
        <v>351</v>
      </c>
      <c r="B112" s="155" t="s">
        <v>352</v>
      </c>
      <c r="C112" s="155"/>
      <c r="D112" s="154">
        <f>D113</f>
        <v>46800</v>
      </c>
      <c r="E112" s="160"/>
    </row>
    <row r="113" spans="1:5" s="161" customFormat="1" ht="31.5">
      <c r="A113" s="165" t="s">
        <v>237</v>
      </c>
      <c r="B113" s="155" t="s">
        <v>352</v>
      </c>
      <c r="C113" s="155" t="s">
        <v>238</v>
      </c>
      <c r="D113" s="154">
        <f>D114</f>
        <v>46800</v>
      </c>
      <c r="E113" s="160"/>
    </row>
    <row r="114" spans="1:5" s="161" customFormat="1" ht="31.5">
      <c r="A114" s="165" t="s">
        <v>239</v>
      </c>
      <c r="B114" s="155" t="s">
        <v>352</v>
      </c>
      <c r="C114" s="155" t="s">
        <v>240</v>
      </c>
      <c r="D114" s="154">
        <v>46800</v>
      </c>
      <c r="E114" s="160"/>
    </row>
    <row r="115" spans="1:5" s="161" customFormat="1" ht="31.5">
      <c r="A115" s="151" t="s">
        <v>262</v>
      </c>
      <c r="B115" s="152" t="s">
        <v>263</v>
      </c>
      <c r="C115" s="152"/>
      <c r="D115" s="147">
        <f>D116</f>
        <v>2857999.21</v>
      </c>
      <c r="E115" s="160"/>
    </row>
    <row r="116" spans="1:5" s="161" customFormat="1" ht="63">
      <c r="A116" s="149" t="s">
        <v>264</v>
      </c>
      <c r="B116" s="150" t="s">
        <v>265</v>
      </c>
      <c r="C116" s="150"/>
      <c r="D116" s="154">
        <f>D117</f>
        <v>2857999.21</v>
      </c>
      <c r="E116" s="160"/>
    </row>
    <row r="117" spans="1:5" s="161" customFormat="1" ht="47.25">
      <c r="A117" s="149" t="s">
        <v>266</v>
      </c>
      <c r="B117" s="150" t="s">
        <v>267</v>
      </c>
      <c r="C117" s="150"/>
      <c r="D117" s="154">
        <f>D118+D121</f>
        <v>2857999.21</v>
      </c>
      <c r="E117" s="160"/>
    </row>
    <row r="118" spans="1:5" s="161" customFormat="1" ht="78.75">
      <c r="A118" s="153" t="s">
        <v>233</v>
      </c>
      <c r="B118" s="150" t="s">
        <v>267</v>
      </c>
      <c r="C118" s="150" t="s">
        <v>234</v>
      </c>
      <c r="D118" s="154">
        <f>D120+D119</f>
        <v>2743953.21</v>
      </c>
      <c r="E118" s="160"/>
    </row>
    <row r="119" spans="1:5" s="161" customFormat="1" ht="15.75">
      <c r="A119" s="153" t="s">
        <v>268</v>
      </c>
      <c r="B119" s="150" t="s">
        <v>267</v>
      </c>
      <c r="C119" s="150" t="s">
        <v>269</v>
      </c>
      <c r="D119" s="154">
        <v>4585</v>
      </c>
      <c r="E119" s="160"/>
    </row>
    <row r="120" spans="1:5" s="161" customFormat="1" ht="31.5">
      <c r="A120" s="153" t="s">
        <v>235</v>
      </c>
      <c r="B120" s="150" t="s">
        <v>267</v>
      </c>
      <c r="C120" s="150" t="s">
        <v>236</v>
      </c>
      <c r="D120" s="154">
        <v>2739368.21</v>
      </c>
      <c r="E120" s="160"/>
    </row>
    <row r="121" spans="1:5" s="161" customFormat="1" ht="31.5">
      <c r="A121" s="153" t="s">
        <v>237</v>
      </c>
      <c r="B121" s="150" t="s">
        <v>267</v>
      </c>
      <c r="C121" s="150" t="s">
        <v>238</v>
      </c>
      <c r="D121" s="154">
        <f>D122</f>
        <v>114046</v>
      </c>
      <c r="E121" s="160"/>
    </row>
    <row r="122" spans="1:5" s="161" customFormat="1" ht="31.5">
      <c r="A122" s="153" t="s">
        <v>239</v>
      </c>
      <c r="B122" s="150" t="s">
        <v>267</v>
      </c>
      <c r="C122" s="150" t="s">
        <v>240</v>
      </c>
      <c r="D122" s="154">
        <f>102846+11200</f>
        <v>114046</v>
      </c>
      <c r="E122" s="160"/>
    </row>
    <row r="123" spans="1:5" s="161" customFormat="1" ht="47.25">
      <c r="A123" s="191" t="s">
        <v>251</v>
      </c>
      <c r="B123" s="182" t="s">
        <v>252</v>
      </c>
      <c r="C123" s="182"/>
      <c r="D123" s="211">
        <f>D124+D127+D130+D133</f>
        <v>11319559.35</v>
      </c>
      <c r="E123" s="160"/>
    </row>
    <row r="124" spans="1:5" s="161" customFormat="1" ht="47.25">
      <c r="A124" s="153" t="s">
        <v>495</v>
      </c>
      <c r="B124" s="155" t="s">
        <v>496</v>
      </c>
      <c r="C124" s="155"/>
      <c r="D124" s="154">
        <f>D125</f>
        <v>609336</v>
      </c>
      <c r="E124" s="160"/>
    </row>
    <row r="125" spans="1:5" s="161" customFormat="1" ht="78.75">
      <c r="A125" s="153" t="s">
        <v>233</v>
      </c>
      <c r="B125" s="155" t="s">
        <v>496</v>
      </c>
      <c r="C125" s="150" t="s">
        <v>234</v>
      </c>
      <c r="D125" s="154">
        <f>D126</f>
        <v>609336</v>
      </c>
      <c r="E125" s="160"/>
    </row>
    <row r="126" spans="1:5" s="161" customFormat="1" ht="31.5">
      <c r="A126" s="153" t="s">
        <v>235</v>
      </c>
      <c r="B126" s="155" t="s">
        <v>496</v>
      </c>
      <c r="C126" s="155" t="s">
        <v>236</v>
      </c>
      <c r="D126" s="154">
        <v>609336</v>
      </c>
      <c r="E126" s="160"/>
    </row>
    <row r="127" spans="1:5" s="161" customFormat="1" ht="38.25">
      <c r="A127" s="218" t="s">
        <v>387</v>
      </c>
      <c r="B127" s="158" t="s">
        <v>463</v>
      </c>
      <c r="C127" s="158"/>
      <c r="D127" s="159">
        <f>D128</f>
        <v>1328489.3499999999</v>
      </c>
      <c r="E127" s="160"/>
    </row>
    <row r="128" spans="1:5" s="161" customFormat="1" ht="25.5">
      <c r="A128" s="190" t="s">
        <v>237</v>
      </c>
      <c r="B128" s="158" t="s">
        <v>463</v>
      </c>
      <c r="C128" s="158" t="s">
        <v>238</v>
      </c>
      <c r="D128" s="159">
        <f>D129</f>
        <v>1328489.3499999999</v>
      </c>
      <c r="E128" s="160"/>
    </row>
    <row r="129" spans="1:5" s="161" customFormat="1" ht="25.5">
      <c r="A129" s="190" t="s">
        <v>239</v>
      </c>
      <c r="B129" s="158" t="s">
        <v>463</v>
      </c>
      <c r="C129" s="158" t="s">
        <v>240</v>
      </c>
      <c r="D129" s="159">
        <f>1076173.15+252316.2</f>
        <v>1328489.3499999999</v>
      </c>
      <c r="E129" s="160"/>
    </row>
    <row r="130" spans="1:5" s="161" customFormat="1" ht="31.5">
      <c r="A130" s="153" t="s">
        <v>412</v>
      </c>
      <c r="B130" s="155" t="s">
        <v>413</v>
      </c>
      <c r="C130" s="155"/>
      <c r="D130" s="154">
        <f>D131</f>
        <v>1076734</v>
      </c>
      <c r="E130" s="160"/>
    </row>
    <row r="131" spans="1:5" s="161" customFormat="1" ht="31.5">
      <c r="A131" s="153" t="s">
        <v>237</v>
      </c>
      <c r="B131" s="155" t="s">
        <v>413</v>
      </c>
      <c r="C131" s="155" t="s">
        <v>238</v>
      </c>
      <c r="D131" s="154">
        <f>D132</f>
        <v>1076734</v>
      </c>
      <c r="E131" s="160"/>
    </row>
    <row r="132" spans="1:5" s="161" customFormat="1" ht="31.5">
      <c r="A132" s="153" t="s">
        <v>239</v>
      </c>
      <c r="B132" s="155" t="s">
        <v>413</v>
      </c>
      <c r="C132" s="155" t="s">
        <v>240</v>
      </c>
      <c r="D132" s="154">
        <f>38250+500000+538484</f>
        <v>1076734</v>
      </c>
      <c r="E132" s="160"/>
    </row>
    <row r="133" spans="1:5" s="161" customFormat="1" ht="31.5">
      <c r="A133" s="165" t="s">
        <v>412</v>
      </c>
      <c r="B133" s="150" t="s">
        <v>413</v>
      </c>
      <c r="C133" s="150" t="s">
        <v>527</v>
      </c>
      <c r="D133" s="154">
        <f>D134</f>
        <v>8305000</v>
      </c>
      <c r="E133" s="160"/>
    </row>
    <row r="134" spans="1:5" s="161" customFormat="1" ht="47.25">
      <c r="A134" s="165" t="s">
        <v>526</v>
      </c>
      <c r="B134" s="150" t="s">
        <v>413</v>
      </c>
      <c r="C134" s="150" t="s">
        <v>528</v>
      </c>
      <c r="D134" s="154">
        <v>8305000</v>
      </c>
      <c r="E134" s="160"/>
    </row>
    <row r="135" spans="1:5" s="161" customFormat="1" ht="31.5">
      <c r="A135" s="153" t="s">
        <v>253</v>
      </c>
      <c r="B135" s="155" t="s">
        <v>254</v>
      </c>
      <c r="C135" s="155"/>
      <c r="D135" s="154">
        <f>D136</f>
        <v>100000</v>
      </c>
      <c r="E135" s="160"/>
    </row>
    <row r="136" spans="1:5" s="161" customFormat="1" ht="15" customHeight="1">
      <c r="A136" s="153" t="s">
        <v>255</v>
      </c>
      <c r="B136" s="155" t="s">
        <v>254</v>
      </c>
      <c r="C136" s="155"/>
      <c r="D136" s="154">
        <f>D137</f>
        <v>100000</v>
      </c>
      <c r="E136" s="160"/>
    </row>
    <row r="137" spans="1:5" s="161" customFormat="1" ht="15.75">
      <c r="A137" s="153" t="s">
        <v>256</v>
      </c>
      <c r="B137" s="155" t="s">
        <v>254</v>
      </c>
      <c r="C137" s="155" t="s">
        <v>257</v>
      </c>
      <c r="D137" s="154">
        <f>D138</f>
        <v>100000</v>
      </c>
      <c r="E137" s="160"/>
    </row>
    <row r="138" spans="1:5" s="161" customFormat="1" ht="15.75">
      <c r="A138" s="153" t="s">
        <v>258</v>
      </c>
      <c r="B138" s="155" t="s">
        <v>254</v>
      </c>
      <c r="C138" s="155" t="s">
        <v>259</v>
      </c>
      <c r="D138" s="154">
        <v>100000</v>
      </c>
      <c r="E138" s="160"/>
    </row>
    <row r="139" spans="1:5" s="161" customFormat="1" ht="47.25">
      <c r="A139" s="188" t="s">
        <v>387</v>
      </c>
      <c r="B139" s="155" t="s">
        <v>463</v>
      </c>
      <c r="C139" s="155"/>
      <c r="D139" s="154">
        <f>D140</f>
        <v>100000</v>
      </c>
      <c r="E139" s="160"/>
    </row>
    <row r="140" spans="1:5" s="161" customFormat="1" ht="31.5">
      <c r="A140" s="188" t="s">
        <v>237</v>
      </c>
      <c r="B140" s="155" t="s">
        <v>463</v>
      </c>
      <c r="C140" s="155" t="s">
        <v>238</v>
      </c>
      <c r="D140" s="154">
        <f>D141</f>
        <v>100000</v>
      </c>
      <c r="E140" s="160"/>
    </row>
    <row r="141" spans="1:5" s="161" customFormat="1" ht="31.5">
      <c r="A141" s="188" t="s">
        <v>239</v>
      </c>
      <c r="B141" s="155" t="s">
        <v>463</v>
      </c>
      <c r="C141" s="155" t="s">
        <v>240</v>
      </c>
      <c r="D141" s="154">
        <v>100000</v>
      </c>
      <c r="E141" s="160"/>
    </row>
    <row r="142" spans="1:5" s="161" customFormat="1" ht="47.25">
      <c r="A142" s="209" t="s">
        <v>353</v>
      </c>
      <c r="B142" s="182" t="s">
        <v>354</v>
      </c>
      <c r="C142" s="182"/>
      <c r="D142" s="147">
        <f>D143</f>
        <v>216825.44</v>
      </c>
      <c r="E142" s="160"/>
    </row>
    <row r="143" spans="1:5" s="161" customFormat="1" ht="31.5">
      <c r="A143" s="188" t="s">
        <v>237</v>
      </c>
      <c r="B143" s="158" t="s">
        <v>354</v>
      </c>
      <c r="C143" s="158" t="s">
        <v>238</v>
      </c>
      <c r="D143" s="154">
        <f>D144</f>
        <v>216825.44</v>
      </c>
      <c r="E143" s="160"/>
    </row>
    <row r="144" spans="1:5" s="161" customFormat="1" ht="31.5">
      <c r="A144" s="188" t="s">
        <v>239</v>
      </c>
      <c r="B144" s="158" t="s">
        <v>354</v>
      </c>
      <c r="C144" s="158" t="s">
        <v>240</v>
      </c>
      <c r="D144" s="154">
        <v>216825.44</v>
      </c>
      <c r="E144" s="160"/>
    </row>
    <row r="145" spans="1:5" s="161" customFormat="1" ht="31.5">
      <c r="A145" s="194" t="s">
        <v>243</v>
      </c>
      <c r="B145" s="192" t="s">
        <v>244</v>
      </c>
      <c r="C145" s="152"/>
      <c r="D145" s="147">
        <f>D146+D151+D154</f>
        <v>15139083.88</v>
      </c>
      <c r="E145" s="210"/>
    </row>
    <row r="146" spans="1:5" s="161" customFormat="1" ht="15.75">
      <c r="A146" s="153" t="s">
        <v>231</v>
      </c>
      <c r="B146" s="155" t="s">
        <v>246</v>
      </c>
      <c r="C146" s="150"/>
      <c r="D146" s="154">
        <f>D147+D149</f>
        <v>12664674.58</v>
      </c>
      <c r="E146" s="160"/>
    </row>
    <row r="147" spans="1:5" s="161" customFormat="1" ht="78.75">
      <c r="A147" s="153" t="s">
        <v>233</v>
      </c>
      <c r="B147" s="155" t="s">
        <v>246</v>
      </c>
      <c r="C147" s="155" t="s">
        <v>234</v>
      </c>
      <c r="D147" s="154">
        <f>D148</f>
        <v>11030763.67</v>
      </c>
      <c r="E147" s="160"/>
    </row>
    <row r="148" spans="1:5" s="161" customFormat="1" ht="31.5">
      <c r="A148" s="153" t="s">
        <v>235</v>
      </c>
      <c r="B148" s="155" t="s">
        <v>246</v>
      </c>
      <c r="C148" s="155" t="s">
        <v>236</v>
      </c>
      <c r="D148" s="154">
        <v>11030763.67</v>
      </c>
      <c r="E148" s="160"/>
    </row>
    <row r="149" spans="1:5" s="161" customFormat="1" ht="31.5">
      <c r="A149" s="153" t="s">
        <v>237</v>
      </c>
      <c r="B149" s="155" t="s">
        <v>246</v>
      </c>
      <c r="C149" s="155" t="s">
        <v>238</v>
      </c>
      <c r="D149" s="154">
        <f>D150</f>
        <v>1633910.91</v>
      </c>
      <c r="E149" s="160"/>
    </row>
    <row r="150" spans="1:5" s="161" customFormat="1" ht="31.5">
      <c r="A150" s="153" t="s">
        <v>239</v>
      </c>
      <c r="B150" s="155" t="s">
        <v>246</v>
      </c>
      <c r="C150" s="155" t="s">
        <v>240</v>
      </c>
      <c r="D150" s="154">
        <v>1633910.91</v>
      </c>
      <c r="E150" s="160"/>
    </row>
    <row r="151" spans="1:5" s="161" customFormat="1" ht="47.25">
      <c r="A151" s="149" t="s">
        <v>247</v>
      </c>
      <c r="B151" s="155" t="s">
        <v>248</v>
      </c>
      <c r="C151" s="150"/>
      <c r="D151" s="154">
        <f>D152</f>
        <v>825027.38</v>
      </c>
      <c r="E151" s="160"/>
    </row>
    <row r="152" spans="1:5" s="161" customFormat="1" ht="78.75">
      <c r="A152" s="153" t="s">
        <v>233</v>
      </c>
      <c r="B152" s="155" t="s">
        <v>248</v>
      </c>
      <c r="C152" s="155" t="s">
        <v>234</v>
      </c>
      <c r="D152" s="154">
        <f>D153</f>
        <v>825027.38</v>
      </c>
      <c r="E152" s="160"/>
    </row>
    <row r="153" spans="1:5" s="161" customFormat="1" ht="31.5">
      <c r="A153" s="153" t="s">
        <v>235</v>
      </c>
      <c r="B153" s="155" t="s">
        <v>248</v>
      </c>
      <c r="C153" s="155" t="s">
        <v>236</v>
      </c>
      <c r="D153" s="154">
        <v>825027.38</v>
      </c>
      <c r="E153" s="160"/>
    </row>
    <row r="154" spans="1:5" s="161" customFormat="1" ht="15.75">
      <c r="A154" s="153" t="s">
        <v>270</v>
      </c>
      <c r="B154" s="155" t="s">
        <v>271</v>
      </c>
      <c r="C154" s="155"/>
      <c r="D154" s="154">
        <f>D157+D159+D155+D161</f>
        <v>1649381.92</v>
      </c>
      <c r="E154" s="160"/>
    </row>
    <row r="155" spans="1:5" s="161" customFormat="1" ht="78.75">
      <c r="A155" s="153" t="s">
        <v>233</v>
      </c>
      <c r="B155" s="155" t="s">
        <v>271</v>
      </c>
      <c r="C155" s="155" t="s">
        <v>234</v>
      </c>
      <c r="D155" s="154">
        <f>D156</f>
        <v>350689.69</v>
      </c>
      <c r="E155" s="160"/>
    </row>
    <row r="156" spans="1:5" s="161" customFormat="1" ht="31.5">
      <c r="A156" s="153" t="s">
        <v>235</v>
      </c>
      <c r="B156" s="155" t="s">
        <v>271</v>
      </c>
      <c r="C156" s="155" t="s">
        <v>236</v>
      </c>
      <c r="D156" s="154">
        <v>350689.69</v>
      </c>
      <c r="E156" s="160"/>
    </row>
    <row r="157" spans="1:5" s="161" customFormat="1" ht="31.5">
      <c r="A157" s="153" t="s">
        <v>237</v>
      </c>
      <c r="B157" s="155" t="s">
        <v>271</v>
      </c>
      <c r="C157" s="155" t="s">
        <v>238</v>
      </c>
      <c r="D157" s="154">
        <f>D158</f>
        <v>1127943.43</v>
      </c>
      <c r="E157" s="160"/>
    </row>
    <row r="158" spans="1:5" s="161" customFormat="1" ht="31.5">
      <c r="A158" s="153" t="s">
        <v>239</v>
      </c>
      <c r="B158" s="155" t="s">
        <v>271</v>
      </c>
      <c r="C158" s="155" t="s">
        <v>240</v>
      </c>
      <c r="D158" s="154">
        <v>1127943.43</v>
      </c>
      <c r="E158" s="160"/>
    </row>
    <row r="159" spans="1:5" s="161" customFormat="1" ht="15.75">
      <c r="A159" s="153" t="s">
        <v>272</v>
      </c>
      <c r="B159" s="155" t="s">
        <v>271</v>
      </c>
      <c r="C159" s="155" t="s">
        <v>273</v>
      </c>
      <c r="D159" s="154">
        <f>D160</f>
        <v>59000</v>
      </c>
      <c r="E159" s="160"/>
    </row>
    <row r="160" spans="1:5" s="161" customFormat="1" ht="15.75">
      <c r="A160" s="153" t="s">
        <v>274</v>
      </c>
      <c r="B160" s="155" t="s">
        <v>271</v>
      </c>
      <c r="C160" s="155" t="s">
        <v>275</v>
      </c>
      <c r="D160" s="154">
        <v>59000</v>
      </c>
      <c r="E160" s="160"/>
    </row>
    <row r="161" spans="1:5" s="161" customFormat="1" ht="15.75">
      <c r="A161" s="153" t="s">
        <v>256</v>
      </c>
      <c r="B161" s="155" t="s">
        <v>271</v>
      </c>
      <c r="C161" s="155" t="s">
        <v>257</v>
      </c>
      <c r="D161" s="154">
        <f>D162</f>
        <v>111748.8</v>
      </c>
      <c r="E161" s="160"/>
    </row>
    <row r="162" spans="1:5" s="161" customFormat="1" ht="15.75">
      <c r="A162" s="153" t="s">
        <v>504</v>
      </c>
      <c r="B162" s="155" t="s">
        <v>271</v>
      </c>
      <c r="C162" s="155" t="s">
        <v>505</v>
      </c>
      <c r="D162" s="154">
        <v>111748.8</v>
      </c>
      <c r="E162" s="160"/>
    </row>
    <row r="163" spans="1:5" s="161" customFormat="1" ht="52.5" customHeight="1">
      <c r="A163" s="244" t="s">
        <v>468</v>
      </c>
      <c r="B163" s="182" t="s">
        <v>538</v>
      </c>
      <c r="C163" s="182"/>
      <c r="D163" s="220">
        <f>D164</f>
        <v>83712</v>
      </c>
      <c r="E163" s="160"/>
    </row>
    <row r="164" spans="1:5" s="161" customFormat="1" ht="15.75">
      <c r="A164" s="222" t="s">
        <v>434</v>
      </c>
      <c r="B164" s="158" t="s">
        <v>538</v>
      </c>
      <c r="C164" s="158">
        <v>500</v>
      </c>
      <c r="D164" s="221">
        <f>D165</f>
        <v>83712</v>
      </c>
      <c r="E164" s="160"/>
    </row>
    <row r="165" spans="1:5" s="161" customFormat="1" ht="15.75">
      <c r="A165" s="222" t="s">
        <v>470</v>
      </c>
      <c r="B165" s="158" t="s">
        <v>538</v>
      </c>
      <c r="C165" s="158">
        <v>540</v>
      </c>
      <c r="D165" s="221">
        <v>83712</v>
      </c>
      <c r="E165" s="160"/>
    </row>
    <row r="166" spans="1:5" s="161" customFormat="1" ht="47.25">
      <c r="A166" s="194" t="s">
        <v>388</v>
      </c>
      <c r="B166" s="152" t="s">
        <v>389</v>
      </c>
      <c r="C166" s="152"/>
      <c r="D166" s="211">
        <f>D167</f>
        <v>7775326.49</v>
      </c>
      <c r="E166" s="160"/>
    </row>
    <row r="167" spans="1:5" s="161" customFormat="1" ht="31.5">
      <c r="A167" s="153" t="s">
        <v>532</v>
      </c>
      <c r="B167" s="150" t="s">
        <v>391</v>
      </c>
      <c r="C167" s="152"/>
      <c r="D167" s="154">
        <f>D168</f>
        <v>7775326.49</v>
      </c>
      <c r="E167" s="160"/>
    </row>
    <row r="168" spans="1:5" s="161" customFormat="1" ht="15.75">
      <c r="A168" s="167" t="s">
        <v>392</v>
      </c>
      <c r="B168" s="150" t="s">
        <v>393</v>
      </c>
      <c r="C168" s="152"/>
      <c r="D168" s="154">
        <f>D169</f>
        <v>7775326.49</v>
      </c>
      <c r="E168" s="160"/>
    </row>
    <row r="169" spans="1:5" s="161" customFormat="1" ht="31.5">
      <c r="A169" s="165" t="s">
        <v>237</v>
      </c>
      <c r="B169" s="150" t="s">
        <v>393</v>
      </c>
      <c r="C169" s="150" t="s">
        <v>238</v>
      </c>
      <c r="D169" s="154">
        <f>D170</f>
        <v>7775326.49</v>
      </c>
      <c r="E169" s="160"/>
    </row>
    <row r="170" spans="1:5" s="161" customFormat="1" ht="31.5">
      <c r="A170" s="165" t="s">
        <v>239</v>
      </c>
      <c r="B170" s="150" t="s">
        <v>393</v>
      </c>
      <c r="C170" s="150" t="s">
        <v>240</v>
      </c>
      <c r="D170" s="154">
        <v>7775326.49</v>
      </c>
      <c r="E170" s="160"/>
    </row>
    <row r="171" spans="1:5" s="161" customFormat="1" ht="31.5">
      <c r="A171" s="194" t="s">
        <v>229</v>
      </c>
      <c r="B171" s="192" t="s">
        <v>230</v>
      </c>
      <c r="C171" s="152"/>
      <c r="D171" s="147">
        <f>D172</f>
        <v>88126.8</v>
      </c>
      <c r="E171" s="160"/>
    </row>
    <row r="172" spans="1:5" s="161" customFormat="1" ht="15.75">
      <c r="A172" s="149" t="s">
        <v>231</v>
      </c>
      <c r="B172" s="155" t="s">
        <v>232</v>
      </c>
      <c r="C172" s="150"/>
      <c r="D172" s="154">
        <f>D175+D173</f>
        <v>88126.8</v>
      </c>
      <c r="E172" s="160"/>
    </row>
    <row r="173" spans="1:5" s="161" customFormat="1" ht="78.75">
      <c r="A173" s="153" t="s">
        <v>233</v>
      </c>
      <c r="B173" s="155" t="s">
        <v>232</v>
      </c>
      <c r="C173" s="155" t="s">
        <v>234</v>
      </c>
      <c r="D173" s="154">
        <f>D174</f>
        <v>80724</v>
      </c>
      <c r="E173" s="160"/>
    </row>
    <row r="174" spans="1:5" s="161" customFormat="1" ht="31.5">
      <c r="A174" s="153" t="s">
        <v>235</v>
      </c>
      <c r="B174" s="155" t="s">
        <v>232</v>
      </c>
      <c r="C174" s="155" t="s">
        <v>236</v>
      </c>
      <c r="D174" s="154">
        <v>80724</v>
      </c>
      <c r="E174" s="160"/>
    </row>
    <row r="175" spans="1:5" s="161" customFormat="1" ht="31.5">
      <c r="A175" s="153" t="s">
        <v>237</v>
      </c>
      <c r="B175" s="155" t="s">
        <v>232</v>
      </c>
      <c r="C175" s="155" t="s">
        <v>238</v>
      </c>
      <c r="D175" s="154">
        <f>D176</f>
        <v>7402.8</v>
      </c>
      <c r="E175" s="160"/>
    </row>
    <row r="176" spans="1:5" s="161" customFormat="1" ht="31.5">
      <c r="A176" s="153" t="s">
        <v>239</v>
      </c>
      <c r="B176" s="155" t="s">
        <v>232</v>
      </c>
      <c r="C176" s="155" t="s">
        <v>240</v>
      </c>
      <c r="D176" s="154">
        <v>7402.8</v>
      </c>
      <c r="E176" s="160"/>
    </row>
    <row r="177" spans="1:5" s="161" customFormat="1" ht="31.5">
      <c r="A177" s="191" t="s">
        <v>472</v>
      </c>
      <c r="B177" s="192" t="s">
        <v>474</v>
      </c>
      <c r="C177" s="150"/>
      <c r="D177" s="187">
        <f>D178</f>
        <v>75480</v>
      </c>
      <c r="E177" s="160"/>
    </row>
    <row r="178" spans="1:5" s="161" customFormat="1" ht="15.75">
      <c r="A178" s="174" t="s">
        <v>475</v>
      </c>
      <c r="B178" s="155" t="s">
        <v>477</v>
      </c>
      <c r="C178" s="155"/>
      <c r="D178" s="184">
        <f>D179</f>
        <v>75480</v>
      </c>
      <c r="E178" s="160"/>
    </row>
    <row r="179" spans="1:5" s="161" customFormat="1" ht="31.5">
      <c r="A179" s="153" t="s">
        <v>237</v>
      </c>
      <c r="B179" s="155" t="s">
        <v>477</v>
      </c>
      <c r="C179" s="155" t="s">
        <v>238</v>
      </c>
      <c r="D179" s="184">
        <f>D180</f>
        <v>75480</v>
      </c>
      <c r="E179" s="160"/>
    </row>
    <row r="180" spans="1:5" s="161" customFormat="1" ht="31.5">
      <c r="A180" s="153" t="s">
        <v>239</v>
      </c>
      <c r="B180" s="155" t="s">
        <v>477</v>
      </c>
      <c r="C180" s="155" t="s">
        <v>240</v>
      </c>
      <c r="D180" s="184">
        <v>75480</v>
      </c>
      <c r="E180" s="160"/>
    </row>
    <row r="181" spans="1:4" s="164" customFormat="1" ht="31.5">
      <c r="A181" s="207" t="s">
        <v>280</v>
      </c>
      <c r="B181" s="212" t="s">
        <v>282</v>
      </c>
      <c r="C181" s="152"/>
      <c r="D181" s="147">
        <f>D182</f>
        <v>790200</v>
      </c>
    </row>
    <row r="182" spans="1:4" s="164" customFormat="1" ht="15.75">
      <c r="A182" s="165" t="s">
        <v>283</v>
      </c>
      <c r="B182" s="166" t="s">
        <v>284</v>
      </c>
      <c r="C182" s="150"/>
      <c r="D182" s="154">
        <f>D183</f>
        <v>790200</v>
      </c>
    </row>
    <row r="183" spans="1:4" s="164" customFormat="1" ht="31.5">
      <c r="A183" s="167" t="s">
        <v>285</v>
      </c>
      <c r="B183" s="166" t="s">
        <v>286</v>
      </c>
      <c r="C183" s="150"/>
      <c r="D183" s="154">
        <f>D184+D186</f>
        <v>790200</v>
      </c>
    </row>
    <row r="184" spans="1:4" s="164" customFormat="1" ht="63">
      <c r="A184" s="149" t="s">
        <v>287</v>
      </c>
      <c r="B184" s="166" t="s">
        <v>286</v>
      </c>
      <c r="C184" s="150" t="s">
        <v>234</v>
      </c>
      <c r="D184" s="154">
        <f>D185</f>
        <v>768180</v>
      </c>
    </row>
    <row r="185" spans="1:4" s="164" customFormat="1" ht="31.5">
      <c r="A185" s="149" t="s">
        <v>288</v>
      </c>
      <c r="B185" s="166" t="s">
        <v>286</v>
      </c>
      <c r="C185" s="150" t="s">
        <v>236</v>
      </c>
      <c r="D185" s="154">
        <v>768180</v>
      </c>
    </row>
    <row r="186" spans="1:4" s="164" customFormat="1" ht="31.5">
      <c r="A186" s="149" t="s">
        <v>289</v>
      </c>
      <c r="B186" s="166" t="s">
        <v>286</v>
      </c>
      <c r="C186" s="150" t="s">
        <v>238</v>
      </c>
      <c r="D186" s="154">
        <f>D187</f>
        <v>22020</v>
      </c>
    </row>
    <row r="187" spans="1:4" s="164" customFormat="1" ht="31.5">
      <c r="A187" s="149" t="s">
        <v>290</v>
      </c>
      <c r="B187" s="166" t="s">
        <v>286</v>
      </c>
      <c r="C187" s="150" t="s">
        <v>240</v>
      </c>
      <c r="D187" s="154">
        <v>22020</v>
      </c>
    </row>
  </sheetData>
  <sheetProtection/>
  <mergeCells count="3">
    <mergeCell ref="B1:D1"/>
    <mergeCell ref="A2:D2"/>
    <mergeCell ref="E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GL-BUH</cp:lastModifiedBy>
  <cp:lastPrinted>2021-12-30T11:18:19Z</cp:lastPrinted>
  <dcterms:created xsi:type="dcterms:W3CDTF">2013-08-06T10:54:32Z</dcterms:created>
  <dcterms:modified xsi:type="dcterms:W3CDTF">2022-01-04T08:09:35Z</dcterms:modified>
  <cp:category/>
  <cp:version/>
  <cp:contentType/>
  <cp:contentStatus/>
</cp:coreProperties>
</file>