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19425" windowHeight="10425"/>
  </bookViews>
  <sheets>
    <sheet name="перечень МКД" sheetId="1" r:id="rId1"/>
    <sheet name="виды ремонта" sheetId="4" r:id="rId2"/>
    <sheet name="показатели" sheetId="3" r:id="rId3"/>
    <sheet name="Лист1" sheetId="5" r:id="rId4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2" i="4"/>
  <c r="AC12"/>
  <c r="S12"/>
  <c r="R12"/>
  <c r="I12"/>
  <c r="I11"/>
  <c r="I10"/>
  <c r="I9"/>
  <c r="J12" i="1"/>
  <c r="C7" i="3" s="1"/>
  <c r="M12" i="1"/>
  <c r="D7" i="3" s="1"/>
  <c r="K12" i="1"/>
  <c r="R12"/>
  <c r="N12"/>
  <c r="F7" i="3" s="1"/>
  <c r="S11" i="1"/>
  <c r="R11"/>
  <c r="S10"/>
  <c r="R10"/>
  <c r="S9"/>
  <c r="R9"/>
  <c r="L9"/>
  <c r="L12" s="1"/>
  <c r="C19" i="5" l="1"/>
  <c r="C18"/>
  <c r="C11"/>
  <c r="C10"/>
  <c r="C8"/>
  <c r="C7"/>
</calcChain>
</file>

<file path=xl/sharedStrings.xml><?xml version="1.0" encoding="utf-8"?>
<sst xmlns="http://schemas.openxmlformats.org/spreadsheetml/2006/main" count="179" uniqueCount="88">
  <si>
    <t>Х</t>
  </si>
  <si>
    <t>n</t>
  </si>
  <si>
    <t>…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</si>
  <si>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</si>
  <si>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</si>
  <si>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</si>
  <si>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</si>
  <si>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</si>
  <si>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</si>
  <si>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</si>
  <si>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</si>
  <si>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</si>
  <si>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</si>
  <si>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</si>
  <si>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</si>
  <si>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</si>
  <si>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</si>
  <si>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</si>
  <si>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</si>
  <si>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</si>
  <si>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</si>
  <si>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</si>
  <si>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</si>
  <si>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</si>
  <si>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</si>
  <si>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</si>
  <si>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</si>
  <si>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</si>
  <si>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</si>
  <si>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</si>
  <si>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</si>
  <si>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</si>
  <si>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</si>
  <si>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</si>
  <si>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</si>
  <si>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</si>
  <si>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</si>
  <si>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</si>
  <si>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</si>
  <si>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</si>
  <si>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</si>
  <si>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</si>
  <si>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</si>
  <si>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</si>
  <si>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</si>
  <si>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</si>
  <si>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</si>
  <si>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Итого по первому году реализации краткосрочного плана**</t>
  </si>
  <si>
    <t>Итого по второму году реализации краткосрочного плана**</t>
  </si>
  <si>
    <t>Итого по третьему году реализации краткосрочного плана**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</si>
  <si>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</si>
  <si>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</si>
  <si>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</si>
  <si>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</si>
  <si>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</si>
  <si>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</si>
  <si>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</si>
  <si>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</si>
  <si>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</si>
  <si>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</si>
  <si>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</si>
  <si>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</si>
  <si>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</si>
  <si>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</si>
  <si>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</si>
  <si>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</si>
  <si>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</si>
  <si>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</si>
  <si>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</si>
  <si>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Кременки</t>
  </si>
  <si>
    <t>улица</t>
  </si>
  <si>
    <t>Циолковского</t>
  </si>
  <si>
    <t>2026, декабрь</t>
  </si>
  <si>
    <t xml:space="preserve">ГП "Город Кременки"  2026 год </t>
  </si>
  <si>
    <t xml:space="preserve">ГП "Город Кременки"  2027 год </t>
  </si>
  <si>
    <t xml:space="preserve">ГП "Город Кременки"  2028 год </t>
  </si>
  <si>
    <t>Итого по 2026 году реализации краткосрочного плана**</t>
  </si>
  <si>
    <t>Итого по 2027 году реализации краткосрочного плана**</t>
  </si>
  <si>
    <t>Итого по 2028 году реализации краткосрочного плана**</t>
  </si>
  <si>
    <t xml:space="preserve">2026 год </t>
  </si>
  <si>
    <t xml:space="preserve">ГП "Город Кременки"  </t>
  </si>
  <si>
    <t>Осенняя</t>
  </si>
  <si>
    <t>40:07:171201:466</t>
  </si>
  <si>
    <t>2027 год</t>
  </si>
  <si>
    <t>2028 год</t>
  </si>
  <si>
    <t xml:space="preserve">"Приложение № 1
к  Постановлению администрации ГП "Город Кременки"
от ________________  № __________-п
</t>
  </si>
  <si>
    <t xml:space="preserve">"Приложение № 2
к  Постановлению администрации ГП "Город Кременки"
от ________________  № __________-п
</t>
  </si>
  <si>
    <t>Приложение № 3
к  Постановлению администрации ГП "Город Кременки"
от ________________  № __________-п</t>
  </si>
</sst>
</file>

<file path=xl/styles.xml><?xml version="1.0" encoding="utf-8"?>
<styleSheet xmlns="http://schemas.openxmlformats.org/spreadsheetml/2006/main">
  <numFmts count="2">
    <numFmt numFmtId="164" formatCode="[$-419]#,##0.00"/>
    <numFmt numFmtId="165" formatCode="[$-419]#,##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  <charset val="204"/>
    </font>
    <font>
      <sz val="13"/>
      <color rgb="FF777777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6" fillId="0" borderId="0"/>
  </cellStyleXfs>
  <cellXfs count="97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/>
    </xf>
    <xf numFmtId="0" fontId="11" fillId="0" borderId="10" xfId="8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164" fontId="11" fillId="0" borderId="1" xfId="8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left" vertical="center" wrapText="1"/>
    </xf>
    <xf numFmtId="0" fontId="17" fillId="0" borderId="0" xfId="0" applyFont="1"/>
    <xf numFmtId="0" fontId="0" fillId="0" borderId="0" xfId="0" applyFont="1"/>
    <xf numFmtId="4" fontId="11" fillId="0" borderId="10" xfId="8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4" fillId="0" borderId="1" xfId="8" applyNumberFormat="1" applyFont="1" applyBorder="1" applyAlignment="1">
      <alignment horizontal="center" vertical="center"/>
    </xf>
    <xf numFmtId="165" fontId="14" fillId="0" borderId="3" xfId="8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4" fontId="11" fillId="0" borderId="1" xfId="8" applyNumberFormat="1" applyFont="1" applyFill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</cellXfs>
  <cellStyles count="9">
    <cellStyle name="Excel Built-in Normal" xf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U24"/>
  <sheetViews>
    <sheetView tabSelected="1" topLeftCell="A4" zoomScaleNormal="100" zoomScaleSheetLayoutView="100" workbookViewId="0">
      <selection activeCell="U27" sqref="U27"/>
    </sheetView>
  </sheetViews>
  <sheetFormatPr defaultRowHeight="15"/>
  <cols>
    <col min="1" max="1" width="4.7109375" customWidth="1"/>
    <col min="2" max="2" width="6.85546875" customWidth="1"/>
    <col min="3" max="3" width="10.28515625" customWidth="1"/>
    <col min="4" max="4" width="6.140625" customWidth="1"/>
    <col min="5" max="5" width="15.28515625" customWidth="1"/>
    <col min="6" max="6" width="5.140625" customWidth="1"/>
    <col min="7" max="7" width="4.5703125" customWidth="1"/>
    <col min="8" max="8" width="9.85546875" customWidth="1"/>
    <col min="9" max="9" width="8.28515625" customWidth="1"/>
    <col min="10" max="10" width="11.7109375" customWidth="1"/>
    <col min="11" max="11" width="8.85546875" customWidth="1"/>
    <col min="12" max="12" width="12.42578125" customWidth="1"/>
    <col min="13" max="13" width="9" customWidth="1"/>
    <col min="14" max="14" width="14" customWidth="1"/>
    <col min="15" max="15" width="10.5703125" bestFit="1" customWidth="1"/>
    <col min="16" max="16" width="9.28515625" customWidth="1"/>
    <col min="17" max="17" width="6.85546875" customWidth="1"/>
    <col min="18" max="18" width="14.28515625" customWidth="1"/>
    <col min="19" max="19" width="9.140625" customWidth="1"/>
    <col min="20" max="20" width="10.42578125" customWidth="1"/>
    <col min="21" max="21" width="15.5703125" customWidth="1"/>
  </cols>
  <sheetData>
    <row r="1" spans="1:21" ht="87.75" customHeight="1">
      <c r="K1" s="60" t="s">
        <v>85</v>
      </c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5.75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59.25" customHeight="1">
      <c r="A3" s="62" t="s">
        <v>19</v>
      </c>
      <c r="B3" s="53" t="s">
        <v>39</v>
      </c>
      <c r="C3" s="53"/>
      <c r="D3" s="53"/>
      <c r="E3" s="53"/>
      <c r="F3" s="53"/>
      <c r="G3" s="53"/>
      <c r="H3" s="53"/>
      <c r="I3" s="54" t="s">
        <v>63</v>
      </c>
      <c r="J3" s="54" t="s">
        <v>18</v>
      </c>
      <c r="K3" s="57" t="s">
        <v>17</v>
      </c>
      <c r="L3" s="59"/>
      <c r="M3" s="54" t="s">
        <v>16</v>
      </c>
      <c r="N3" s="57" t="s">
        <v>15</v>
      </c>
      <c r="O3" s="58"/>
      <c r="P3" s="58"/>
      <c r="Q3" s="58"/>
      <c r="R3" s="59"/>
      <c r="S3" s="54" t="s">
        <v>14</v>
      </c>
      <c r="T3" s="54" t="s">
        <v>13</v>
      </c>
      <c r="U3" s="54" t="s">
        <v>12</v>
      </c>
    </row>
    <row r="4" spans="1:21" ht="15" customHeight="1">
      <c r="A4" s="63"/>
      <c r="B4" s="54" t="s">
        <v>26</v>
      </c>
      <c r="C4" s="54" t="s">
        <v>38</v>
      </c>
      <c r="D4" s="54" t="s">
        <v>36</v>
      </c>
      <c r="E4" s="54" t="s">
        <v>27</v>
      </c>
      <c r="F4" s="54" t="s">
        <v>28</v>
      </c>
      <c r="G4" s="54" t="s">
        <v>29</v>
      </c>
      <c r="H4" s="54" t="s">
        <v>30</v>
      </c>
      <c r="I4" s="55"/>
      <c r="J4" s="55"/>
      <c r="K4" s="54" t="s">
        <v>10</v>
      </c>
      <c r="L4" s="54" t="s">
        <v>11</v>
      </c>
      <c r="M4" s="55"/>
      <c r="N4" s="54" t="s">
        <v>10</v>
      </c>
      <c r="O4" s="57" t="s">
        <v>9</v>
      </c>
      <c r="P4" s="58"/>
      <c r="Q4" s="58"/>
      <c r="R4" s="59"/>
      <c r="S4" s="55"/>
      <c r="T4" s="55"/>
      <c r="U4" s="55"/>
    </row>
    <row r="5" spans="1:21" ht="207" customHeight="1">
      <c r="A5" s="63"/>
      <c r="B5" s="55"/>
      <c r="C5" s="55"/>
      <c r="D5" s="55"/>
      <c r="E5" s="55"/>
      <c r="F5" s="55"/>
      <c r="G5" s="55"/>
      <c r="H5" s="55"/>
      <c r="I5" s="55"/>
      <c r="J5" s="56"/>
      <c r="K5" s="56"/>
      <c r="L5" s="56"/>
      <c r="M5" s="56"/>
      <c r="N5" s="56"/>
      <c r="O5" s="28" t="s">
        <v>44</v>
      </c>
      <c r="P5" s="28" t="s">
        <v>8</v>
      </c>
      <c r="Q5" s="28" t="s">
        <v>7</v>
      </c>
      <c r="R5" s="28" t="s">
        <v>6</v>
      </c>
      <c r="S5" s="56"/>
      <c r="T5" s="56"/>
      <c r="U5" s="55"/>
    </row>
    <row r="6" spans="1:21" ht="31.5" hidden="1">
      <c r="A6" s="64"/>
      <c r="B6" s="56"/>
      <c r="C6" s="56"/>
      <c r="D6" s="56"/>
      <c r="E6" s="56"/>
      <c r="F6" s="56"/>
      <c r="G6" s="56"/>
      <c r="H6" s="56"/>
      <c r="I6" s="56"/>
      <c r="J6" s="27" t="s">
        <v>5</v>
      </c>
      <c r="K6" s="27" t="s">
        <v>5</v>
      </c>
      <c r="L6" s="27" t="s">
        <v>5</v>
      </c>
      <c r="M6" s="27" t="s">
        <v>4</v>
      </c>
      <c r="N6" s="27" t="s">
        <v>62</v>
      </c>
      <c r="O6" s="27" t="s">
        <v>62</v>
      </c>
      <c r="P6" s="27" t="s">
        <v>62</v>
      </c>
      <c r="Q6" s="27" t="s">
        <v>62</v>
      </c>
      <c r="R6" s="27" t="s">
        <v>62</v>
      </c>
      <c r="S6" s="27" t="s">
        <v>3</v>
      </c>
      <c r="T6" s="27" t="s">
        <v>3</v>
      </c>
      <c r="U6" s="56"/>
    </row>
    <row r="7" spans="1:21" ht="15.7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  <c r="U7" s="22">
        <v>21</v>
      </c>
    </row>
    <row r="8" spans="1:21" ht="15.75">
      <c r="A8" s="48" t="s">
        <v>73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</row>
    <row r="9" spans="1:21" ht="18.75" customHeight="1">
      <c r="A9" s="32">
        <v>1</v>
      </c>
      <c r="B9" s="33" t="s">
        <v>68</v>
      </c>
      <c r="C9" s="34" t="s">
        <v>69</v>
      </c>
      <c r="D9" s="34" t="s">
        <v>70</v>
      </c>
      <c r="E9" s="37" t="s">
        <v>71</v>
      </c>
      <c r="F9" s="84">
        <v>4</v>
      </c>
      <c r="G9" s="85"/>
      <c r="H9" s="86"/>
      <c r="I9" s="84">
        <v>1982</v>
      </c>
      <c r="J9" s="87">
        <v>3842.7</v>
      </c>
      <c r="K9" s="87">
        <v>3216.5</v>
      </c>
      <c r="L9" s="87">
        <f>K9-403.7</f>
        <v>2812.8</v>
      </c>
      <c r="M9" s="88">
        <v>201</v>
      </c>
      <c r="N9" s="43">
        <v>16746067.09</v>
      </c>
      <c r="O9" s="89"/>
      <c r="P9" s="89"/>
      <c r="Q9" s="89"/>
      <c r="R9" s="43">
        <f>N9</f>
        <v>16746067.09</v>
      </c>
      <c r="S9" s="90">
        <f>N9/J9</f>
        <v>4357.8908293647701</v>
      </c>
      <c r="T9" s="90">
        <v>15640.56</v>
      </c>
      <c r="U9" s="91" t="s">
        <v>72</v>
      </c>
    </row>
    <row r="10" spans="1:21" ht="15.75">
      <c r="A10" s="33">
        <v>2</v>
      </c>
      <c r="B10" s="34" t="s">
        <v>68</v>
      </c>
      <c r="C10" s="34" t="s">
        <v>69</v>
      </c>
      <c r="D10" s="37" t="s">
        <v>70</v>
      </c>
      <c r="E10" s="37" t="s">
        <v>81</v>
      </c>
      <c r="F10" s="85">
        <v>3</v>
      </c>
      <c r="G10" s="86"/>
      <c r="H10" s="84"/>
      <c r="I10" s="84">
        <v>1991</v>
      </c>
      <c r="J10" s="87">
        <v>4795.5</v>
      </c>
      <c r="K10" s="87">
        <v>3664.5</v>
      </c>
      <c r="L10" s="87">
        <v>2003.1</v>
      </c>
      <c r="M10" s="92">
        <v>144</v>
      </c>
      <c r="N10" s="43">
        <v>10084080.35</v>
      </c>
      <c r="O10" s="90"/>
      <c r="P10" s="90"/>
      <c r="Q10" s="90"/>
      <c r="R10" s="43">
        <f>N10</f>
        <v>10084080.35</v>
      </c>
      <c r="S10" s="90">
        <f>N10/J10</f>
        <v>2102.8214680429569</v>
      </c>
      <c r="T10" s="90">
        <v>15640.56</v>
      </c>
      <c r="U10" s="91" t="s">
        <v>72</v>
      </c>
    </row>
    <row r="11" spans="1:21" ht="15.75">
      <c r="A11" s="33">
        <v>3</v>
      </c>
      <c r="B11" s="34" t="s">
        <v>68</v>
      </c>
      <c r="C11" s="34" t="s">
        <v>69</v>
      </c>
      <c r="D11" s="37" t="s">
        <v>70</v>
      </c>
      <c r="E11" s="37" t="s">
        <v>71</v>
      </c>
      <c r="F11" s="85">
        <v>7</v>
      </c>
      <c r="G11" s="86"/>
      <c r="H11" s="84"/>
      <c r="I11" s="84">
        <v>1979</v>
      </c>
      <c r="J11" s="87">
        <v>3776.2</v>
      </c>
      <c r="K11" s="87">
        <v>2835.7</v>
      </c>
      <c r="L11" s="87">
        <v>1734.3</v>
      </c>
      <c r="M11" s="92">
        <v>135</v>
      </c>
      <c r="N11" s="43">
        <v>13311384.48</v>
      </c>
      <c r="O11" s="90"/>
      <c r="P11" s="90"/>
      <c r="Q11" s="90"/>
      <c r="R11" s="43">
        <f>N11</f>
        <v>13311384.48</v>
      </c>
      <c r="S11" s="90">
        <f>N11/J11</f>
        <v>3525.0740109104395</v>
      </c>
      <c r="T11" s="90">
        <v>15640.56</v>
      </c>
      <c r="U11" s="91" t="s">
        <v>72</v>
      </c>
    </row>
    <row r="12" spans="1:21" ht="15.75">
      <c r="A12" s="45" t="s">
        <v>76</v>
      </c>
      <c r="B12" s="46"/>
      <c r="C12" s="46"/>
      <c r="D12" s="46"/>
      <c r="E12" s="46"/>
      <c r="F12" s="46"/>
      <c r="G12" s="46"/>
      <c r="H12" s="47"/>
      <c r="I12" s="35" t="s">
        <v>0</v>
      </c>
      <c r="J12" s="93">
        <f>SUM(J9:J11)</f>
        <v>12414.400000000001</v>
      </c>
      <c r="K12" s="93">
        <f>SUM(K9:K11)</f>
        <v>9716.7000000000007</v>
      </c>
      <c r="L12" s="93">
        <f>SUM(L9:L11)</f>
        <v>6550.2</v>
      </c>
      <c r="M12" s="41">
        <f>SUM(M9:M11)</f>
        <v>480</v>
      </c>
      <c r="N12" s="40">
        <f>SUM(N9:N11)</f>
        <v>40141531.920000002</v>
      </c>
      <c r="O12" s="22"/>
      <c r="P12" s="22"/>
      <c r="Q12" s="22"/>
      <c r="R12" s="40">
        <f>SUM(R9:R11)</f>
        <v>40141531.920000002</v>
      </c>
      <c r="S12" s="22" t="s">
        <v>0</v>
      </c>
      <c r="T12" s="22" t="s">
        <v>0</v>
      </c>
      <c r="U12" s="22" t="s">
        <v>0</v>
      </c>
    </row>
    <row r="13" spans="1:21" ht="15.75">
      <c r="A13" s="48" t="s">
        <v>74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50"/>
    </row>
    <row r="14" spans="1:21" ht="15.75">
      <c r="A14" s="21">
        <v>1</v>
      </c>
      <c r="B14" s="21"/>
      <c r="C14" s="21"/>
      <c r="D14" s="21"/>
      <c r="E14" s="21"/>
      <c r="F14" s="21"/>
      <c r="G14" s="21"/>
      <c r="H14" s="2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5.75">
      <c r="A15" s="21" t="s">
        <v>2</v>
      </c>
      <c r="B15" s="21"/>
      <c r="C15" s="21"/>
      <c r="D15" s="21"/>
      <c r="E15" s="21"/>
      <c r="F15" s="21"/>
      <c r="G15" s="21"/>
      <c r="H15" s="2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5.75">
      <c r="A16" s="21" t="s">
        <v>1</v>
      </c>
      <c r="B16" s="21"/>
      <c r="C16" s="21"/>
      <c r="D16" s="21"/>
      <c r="E16" s="21"/>
      <c r="F16" s="21"/>
      <c r="G16" s="21"/>
      <c r="H16" s="2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5.75">
      <c r="A17" s="45" t="s">
        <v>77</v>
      </c>
      <c r="B17" s="46"/>
      <c r="C17" s="46"/>
      <c r="D17" s="46"/>
      <c r="E17" s="46"/>
      <c r="F17" s="46"/>
      <c r="G17" s="46"/>
      <c r="H17" s="47"/>
      <c r="I17" s="22" t="s"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 t="s">
        <v>0</v>
      </c>
      <c r="T17" s="22" t="s">
        <v>0</v>
      </c>
      <c r="U17" s="22" t="s">
        <v>0</v>
      </c>
    </row>
    <row r="18" spans="1:21" ht="15.75">
      <c r="A18" s="48" t="s">
        <v>75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</row>
    <row r="19" spans="1:21" ht="15.75">
      <c r="A19" s="21">
        <v>1</v>
      </c>
      <c r="B19" s="21"/>
      <c r="C19" s="21"/>
      <c r="D19" s="21"/>
      <c r="E19" s="21"/>
      <c r="F19" s="21"/>
      <c r="G19" s="21"/>
      <c r="H19" s="2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5.75">
      <c r="A20" s="21" t="s">
        <v>2</v>
      </c>
      <c r="B20" s="21"/>
      <c r="C20" s="21"/>
      <c r="D20" s="21"/>
      <c r="E20" s="21"/>
      <c r="F20" s="21"/>
      <c r="G20" s="21"/>
      <c r="H20" s="2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5.75">
      <c r="A21" s="21" t="s">
        <v>1</v>
      </c>
      <c r="B21" s="21"/>
      <c r="C21" s="21"/>
      <c r="D21" s="21"/>
      <c r="E21" s="21"/>
      <c r="F21" s="21"/>
      <c r="G21" s="21"/>
      <c r="H21" s="2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5.75">
      <c r="A22" s="45" t="s">
        <v>78</v>
      </c>
      <c r="B22" s="46"/>
      <c r="C22" s="46"/>
      <c r="D22" s="46"/>
      <c r="E22" s="46"/>
      <c r="F22" s="46"/>
      <c r="G22" s="46"/>
      <c r="H22" s="47"/>
      <c r="I22" s="22" t="s"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 t="s">
        <v>0</v>
      </c>
      <c r="T22" s="22" t="s">
        <v>0</v>
      </c>
      <c r="U22" s="22" t="s">
        <v>0</v>
      </c>
    </row>
    <row r="23" spans="1:21" ht="15.75">
      <c r="A23" s="52" t="s">
        <v>40</v>
      </c>
      <c r="B23" s="52"/>
      <c r="C23" s="52"/>
      <c r="D23" s="52"/>
      <c r="E23" s="52"/>
      <c r="F23" s="52"/>
      <c r="G23" s="52"/>
      <c r="H23" s="52"/>
      <c r="I23" s="52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47.25" customHeight="1">
      <c r="A24" s="51" t="s">
        <v>50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</sheetData>
  <mergeCells count="31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A8:U8"/>
    <mergeCell ref="A12:H12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A22:H22"/>
    <mergeCell ref="A17:H17"/>
    <mergeCell ref="A13:U13"/>
    <mergeCell ref="A18:U18"/>
    <mergeCell ref="A24:U24"/>
    <mergeCell ref="A23:I2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AE24"/>
  <sheetViews>
    <sheetView view="pageBreakPreview" topLeftCell="A5" zoomScale="84" zoomScaleNormal="100" zoomScaleSheetLayoutView="84" workbookViewId="0">
      <selection activeCell="AI17" sqref="AI17"/>
    </sheetView>
  </sheetViews>
  <sheetFormatPr defaultRowHeight="15"/>
  <cols>
    <col min="1" max="1" width="5.28515625" customWidth="1"/>
    <col min="2" max="2" width="12.85546875" style="7" customWidth="1"/>
    <col min="3" max="3" width="10.5703125" customWidth="1"/>
    <col min="4" max="4" width="6.28515625" customWidth="1"/>
    <col min="5" max="5" width="15.28515625" customWidth="1"/>
    <col min="6" max="8" width="4" customWidth="1"/>
    <col min="9" max="9" width="14.5703125" customWidth="1"/>
    <col min="10" max="11" width="11.42578125" customWidth="1"/>
    <col min="12" max="15" width="5" customWidth="1"/>
    <col min="16" max="16" width="3.7109375" bestFit="1" customWidth="1"/>
    <col min="17" max="17" width="5" customWidth="1"/>
    <col min="18" max="18" width="7.5703125" customWidth="1"/>
    <col min="19" max="19" width="16.5703125" customWidth="1"/>
    <col min="20" max="23" width="7.85546875" customWidth="1"/>
    <col min="24" max="25" width="5" customWidth="1"/>
    <col min="26" max="26" width="10.42578125" customWidth="1"/>
    <col min="27" max="27" width="6.85546875" customWidth="1"/>
    <col min="28" max="28" width="5" customWidth="1"/>
    <col min="29" max="29" width="14" customWidth="1"/>
    <col min="30" max="30" width="12.42578125" customWidth="1"/>
    <col min="31" max="31" width="14.7109375" customWidth="1"/>
    <col min="33" max="33" width="24.28515625" customWidth="1"/>
  </cols>
  <sheetData>
    <row r="1" spans="1:31" ht="90" customHeight="1">
      <c r="N1" s="75" t="s">
        <v>86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31" ht="62.25" customHeight="1">
      <c r="A2" s="76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3" spans="1:31" ht="78" customHeight="1">
      <c r="A3" s="67" t="s">
        <v>23</v>
      </c>
      <c r="B3" s="77" t="s">
        <v>39</v>
      </c>
      <c r="C3" s="77"/>
      <c r="D3" s="77"/>
      <c r="E3" s="77"/>
      <c r="F3" s="77"/>
      <c r="G3" s="77"/>
      <c r="H3" s="77"/>
      <c r="I3" s="67" t="s">
        <v>45</v>
      </c>
      <c r="J3" s="67" t="s">
        <v>31</v>
      </c>
      <c r="K3" s="67"/>
      <c r="L3" s="67"/>
      <c r="M3" s="67"/>
      <c r="N3" s="67"/>
      <c r="O3" s="67"/>
      <c r="P3" s="65" t="s">
        <v>59</v>
      </c>
      <c r="Q3" s="65"/>
      <c r="R3" s="65" t="s">
        <v>32</v>
      </c>
      <c r="S3" s="65"/>
      <c r="T3" s="67" t="s">
        <v>67</v>
      </c>
      <c r="U3" s="67"/>
      <c r="V3" s="67"/>
      <c r="W3" s="67"/>
      <c r="X3" s="65" t="s">
        <v>34</v>
      </c>
      <c r="Y3" s="65"/>
      <c r="Z3" s="65" t="s">
        <v>66</v>
      </c>
      <c r="AA3" s="65" t="s">
        <v>35</v>
      </c>
      <c r="AB3" s="65"/>
      <c r="AC3" s="65" t="s">
        <v>60</v>
      </c>
      <c r="AD3" s="65" t="s">
        <v>61</v>
      </c>
      <c r="AE3" s="65" t="s">
        <v>52</v>
      </c>
    </row>
    <row r="4" spans="1:31" ht="26.25" customHeight="1">
      <c r="A4" s="67"/>
      <c r="B4" s="66" t="s">
        <v>26</v>
      </c>
      <c r="C4" s="66" t="s">
        <v>38</v>
      </c>
      <c r="D4" s="66" t="s">
        <v>36</v>
      </c>
      <c r="E4" s="66" t="s">
        <v>27</v>
      </c>
      <c r="F4" s="66" t="s">
        <v>28</v>
      </c>
      <c r="G4" s="66" t="s">
        <v>29</v>
      </c>
      <c r="H4" s="66" t="s">
        <v>30</v>
      </c>
      <c r="I4" s="67"/>
      <c r="J4" s="67" t="s">
        <v>65</v>
      </c>
      <c r="K4" s="67"/>
      <c r="L4" s="65" t="s">
        <v>55</v>
      </c>
      <c r="M4" s="65" t="s">
        <v>56</v>
      </c>
      <c r="N4" s="65" t="s">
        <v>57</v>
      </c>
      <c r="O4" s="65" t="s">
        <v>58</v>
      </c>
      <c r="P4" s="65"/>
      <c r="Q4" s="65"/>
      <c r="R4" s="65"/>
      <c r="S4" s="65"/>
      <c r="T4" s="67"/>
      <c r="U4" s="67"/>
      <c r="V4" s="67"/>
      <c r="W4" s="67"/>
      <c r="X4" s="65"/>
      <c r="Y4" s="65"/>
      <c r="Z4" s="65"/>
      <c r="AA4" s="65"/>
      <c r="AB4" s="65"/>
      <c r="AC4" s="65"/>
      <c r="AD4" s="65"/>
      <c r="AE4" s="65"/>
    </row>
    <row r="5" spans="1:31" ht="237" customHeight="1">
      <c r="A5" s="67"/>
      <c r="B5" s="66"/>
      <c r="C5" s="66"/>
      <c r="D5" s="66"/>
      <c r="E5" s="66"/>
      <c r="F5" s="66"/>
      <c r="G5" s="66"/>
      <c r="H5" s="66"/>
      <c r="I5" s="67"/>
      <c r="J5" s="31" t="s">
        <v>53</v>
      </c>
      <c r="K5" s="31" t="s">
        <v>54</v>
      </c>
      <c r="L5" s="65"/>
      <c r="M5" s="65"/>
      <c r="N5" s="65"/>
      <c r="O5" s="65"/>
      <c r="P5" s="65"/>
      <c r="Q5" s="65"/>
      <c r="R5" s="65"/>
      <c r="S5" s="65"/>
      <c r="T5" s="65" t="s">
        <v>33</v>
      </c>
      <c r="U5" s="65"/>
      <c r="V5" s="65" t="s">
        <v>41</v>
      </c>
      <c r="W5" s="65"/>
      <c r="X5" s="65"/>
      <c r="Y5" s="65"/>
      <c r="Z5" s="65"/>
      <c r="AA5" s="65"/>
      <c r="AB5" s="65"/>
      <c r="AC5" s="65"/>
      <c r="AD5" s="65"/>
      <c r="AE5" s="65"/>
    </row>
    <row r="6" spans="1:31" ht="30">
      <c r="A6" s="67"/>
      <c r="B6" s="66"/>
      <c r="C6" s="66"/>
      <c r="D6" s="66"/>
      <c r="E6" s="66"/>
      <c r="F6" s="66"/>
      <c r="G6" s="66"/>
      <c r="H6" s="66"/>
      <c r="I6" s="29" t="s">
        <v>62</v>
      </c>
      <c r="J6" s="29" t="s">
        <v>62</v>
      </c>
      <c r="K6" s="29" t="s">
        <v>62</v>
      </c>
      <c r="L6" s="29" t="s">
        <v>62</v>
      </c>
      <c r="M6" s="29" t="s">
        <v>62</v>
      </c>
      <c r="N6" s="29" t="s">
        <v>62</v>
      </c>
      <c r="O6" s="29" t="s">
        <v>62</v>
      </c>
      <c r="P6" s="10" t="s">
        <v>22</v>
      </c>
      <c r="Q6" s="29" t="s">
        <v>62</v>
      </c>
      <c r="R6" s="10" t="s">
        <v>21</v>
      </c>
      <c r="S6" s="29" t="s">
        <v>62</v>
      </c>
      <c r="T6" s="10" t="s">
        <v>21</v>
      </c>
      <c r="U6" s="29" t="s">
        <v>62</v>
      </c>
      <c r="V6" s="10" t="s">
        <v>21</v>
      </c>
      <c r="W6" s="29" t="s">
        <v>62</v>
      </c>
      <c r="X6" s="10" t="s">
        <v>21</v>
      </c>
      <c r="Y6" s="29" t="s">
        <v>62</v>
      </c>
      <c r="Z6" s="29" t="s">
        <v>62</v>
      </c>
      <c r="AA6" s="10" t="s">
        <v>20</v>
      </c>
      <c r="AB6" s="29" t="s">
        <v>62</v>
      </c>
      <c r="AC6" s="29" t="s">
        <v>62</v>
      </c>
      <c r="AD6" s="29" t="s">
        <v>62</v>
      </c>
      <c r="AE6" s="29" t="s">
        <v>62</v>
      </c>
    </row>
    <row r="7" spans="1:3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1">
        <v>27</v>
      </c>
      <c r="AB7" s="11">
        <v>28</v>
      </c>
      <c r="AC7" s="11">
        <v>29</v>
      </c>
      <c r="AD7" s="11">
        <v>30</v>
      </c>
      <c r="AE7" s="11">
        <v>31</v>
      </c>
    </row>
    <row r="8" spans="1:31">
      <c r="A8" s="72" t="s">
        <v>73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/>
    </row>
    <row r="9" spans="1:31" ht="15.75">
      <c r="A9" s="32">
        <v>1</v>
      </c>
      <c r="B9" s="33" t="s">
        <v>68</v>
      </c>
      <c r="C9" s="34" t="s">
        <v>69</v>
      </c>
      <c r="D9" s="34" t="s">
        <v>70</v>
      </c>
      <c r="E9" s="34" t="s">
        <v>71</v>
      </c>
      <c r="F9" s="94">
        <v>4</v>
      </c>
      <c r="G9" s="95"/>
      <c r="H9" s="86"/>
      <c r="I9" s="43">
        <f>SUM(S9+AC9+AE9)</f>
        <v>16746067.09</v>
      </c>
      <c r="J9" s="86"/>
      <c r="K9" s="86"/>
      <c r="L9" s="86"/>
      <c r="M9" s="86"/>
      <c r="N9" s="86"/>
      <c r="O9" s="86"/>
      <c r="P9" s="86"/>
      <c r="Q9" s="86"/>
      <c r="R9" s="86">
        <v>1034</v>
      </c>
      <c r="S9" s="43">
        <v>16172339.039999999</v>
      </c>
      <c r="T9" s="86"/>
      <c r="U9" s="86"/>
      <c r="V9" s="86"/>
      <c r="W9" s="86"/>
      <c r="X9" s="86"/>
      <c r="Y9" s="86"/>
      <c r="Z9" s="86"/>
      <c r="AA9" s="86"/>
      <c r="AB9" s="86"/>
      <c r="AC9" s="43">
        <v>227640</v>
      </c>
      <c r="AD9" s="86"/>
      <c r="AE9" s="90">
        <v>346088.05</v>
      </c>
    </row>
    <row r="10" spans="1:31" ht="15.75">
      <c r="A10" s="32">
        <v>2</v>
      </c>
      <c r="B10" s="34" t="s">
        <v>68</v>
      </c>
      <c r="C10" s="34" t="s">
        <v>69</v>
      </c>
      <c r="D10" s="37" t="s">
        <v>70</v>
      </c>
      <c r="E10" s="37" t="s">
        <v>81</v>
      </c>
      <c r="F10" s="95">
        <v>3</v>
      </c>
      <c r="G10" s="95"/>
      <c r="H10" s="86"/>
      <c r="I10" s="43">
        <f>SUM(S10+AC10+AE10)</f>
        <v>10084080.35</v>
      </c>
      <c r="J10" s="86"/>
      <c r="K10" s="86"/>
      <c r="L10" s="86"/>
      <c r="M10" s="86"/>
      <c r="N10" s="86"/>
      <c r="O10" s="86"/>
      <c r="P10" s="86"/>
      <c r="Q10" s="86"/>
      <c r="R10" s="86">
        <v>617</v>
      </c>
      <c r="S10" s="43">
        <v>9650225.5199999996</v>
      </c>
      <c r="T10" s="86"/>
      <c r="U10" s="86"/>
      <c r="V10" s="86"/>
      <c r="W10" s="86"/>
      <c r="X10" s="86"/>
      <c r="Y10" s="86"/>
      <c r="Z10" s="86"/>
      <c r="AA10" s="86"/>
      <c r="AB10" s="86"/>
      <c r="AC10" s="43">
        <v>227640</v>
      </c>
      <c r="AD10" s="86"/>
      <c r="AE10" s="90">
        <v>206214.83</v>
      </c>
    </row>
    <row r="11" spans="1:31" ht="15.75">
      <c r="A11" s="32">
        <v>3</v>
      </c>
      <c r="B11" s="34" t="s">
        <v>68</v>
      </c>
      <c r="C11" s="34" t="s">
        <v>69</v>
      </c>
      <c r="D11" s="37" t="s">
        <v>70</v>
      </c>
      <c r="E11" s="37" t="s">
        <v>71</v>
      </c>
      <c r="F11" s="95">
        <v>7</v>
      </c>
      <c r="G11" s="95"/>
      <c r="H11" s="86"/>
      <c r="I11" s="43">
        <f>SUM(S11+AC11+AE11)</f>
        <v>13311384.48</v>
      </c>
      <c r="J11" s="86"/>
      <c r="K11" s="86"/>
      <c r="L11" s="86"/>
      <c r="M11" s="86"/>
      <c r="N11" s="86"/>
      <c r="O11" s="86"/>
      <c r="P11" s="86"/>
      <c r="Q11" s="86"/>
      <c r="R11" s="86">
        <v>819</v>
      </c>
      <c r="S11" s="43">
        <v>12809618.640000001</v>
      </c>
      <c r="T11" s="86"/>
      <c r="U11" s="86"/>
      <c r="V11" s="86"/>
      <c r="W11" s="86"/>
      <c r="X11" s="86"/>
      <c r="Y11" s="86"/>
      <c r="Z11" s="86"/>
      <c r="AA11" s="86"/>
      <c r="AB11" s="86"/>
      <c r="AC11" s="43">
        <v>227640</v>
      </c>
      <c r="AD11" s="86"/>
      <c r="AE11" s="90">
        <v>274125.84000000003</v>
      </c>
    </row>
    <row r="12" spans="1:31" s="39" customFormat="1" ht="33" customHeight="1">
      <c r="A12" s="68" t="s">
        <v>47</v>
      </c>
      <c r="B12" s="69"/>
      <c r="C12" s="69"/>
      <c r="D12" s="69"/>
      <c r="E12" s="69"/>
      <c r="F12" s="69"/>
      <c r="G12" s="69"/>
      <c r="H12" s="70"/>
      <c r="I12" s="40">
        <f>SUM(I9:I11)</f>
        <v>40141531.920000002</v>
      </c>
      <c r="J12" s="11"/>
      <c r="K12" s="11"/>
      <c r="L12" s="11"/>
      <c r="M12" s="11"/>
      <c r="N12" s="11"/>
      <c r="O12" s="11"/>
      <c r="P12" s="11"/>
      <c r="Q12" s="11"/>
      <c r="R12" s="11">
        <f>SUM(R9:R11)</f>
        <v>2470</v>
      </c>
      <c r="S12" s="44">
        <f>SUM(S9:S11)</f>
        <v>38632183.200000003</v>
      </c>
      <c r="T12" s="11"/>
      <c r="U12" s="11"/>
      <c r="V12" s="11"/>
      <c r="W12" s="11"/>
      <c r="X12" s="11"/>
      <c r="Y12" s="11"/>
      <c r="Z12" s="11"/>
      <c r="AA12" s="11"/>
      <c r="AB12" s="11"/>
      <c r="AC12" s="43">
        <f>SUM(AC9:AC11)</f>
        <v>682920</v>
      </c>
      <c r="AD12" s="11"/>
      <c r="AE12" s="44">
        <f>SUM(AE9:AE11)</f>
        <v>826428.72</v>
      </c>
    </row>
    <row r="13" spans="1:31">
      <c r="A13" s="72" t="s">
        <v>74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4"/>
    </row>
    <row r="14" spans="1:31" ht="18.75">
      <c r="A14" s="15">
        <v>1</v>
      </c>
      <c r="B14" s="15"/>
      <c r="C14" s="15"/>
      <c r="D14" s="15"/>
      <c r="E14" s="15"/>
      <c r="F14" s="15"/>
      <c r="G14" s="15"/>
      <c r="H14" s="1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3"/>
    </row>
    <row r="15" spans="1:31" ht="18.75">
      <c r="A15" s="15" t="s">
        <v>2</v>
      </c>
      <c r="B15" s="15"/>
      <c r="C15" s="15"/>
      <c r="D15" s="15"/>
      <c r="E15" s="15"/>
      <c r="F15" s="15"/>
      <c r="G15" s="15"/>
      <c r="H15" s="18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3"/>
    </row>
    <row r="16" spans="1:31" ht="18.75">
      <c r="A16" s="15" t="s">
        <v>1</v>
      </c>
      <c r="B16" s="15"/>
      <c r="C16" s="15"/>
      <c r="D16" s="15"/>
      <c r="E16" s="15"/>
      <c r="F16" s="15"/>
      <c r="G16" s="15"/>
      <c r="H16" s="18"/>
      <c r="I16" s="12"/>
      <c r="J16" s="12"/>
      <c r="K16" s="12"/>
      <c r="L16" s="12"/>
      <c r="M16" s="12"/>
      <c r="N16" s="12"/>
      <c r="O16" s="12"/>
      <c r="P16" s="17"/>
      <c r="Q16" s="18"/>
      <c r="R16" s="12"/>
      <c r="S16" s="12"/>
      <c r="T16" s="17"/>
      <c r="U16" s="30"/>
      <c r="V16" s="30"/>
      <c r="W16" s="12"/>
      <c r="X16" s="12"/>
      <c r="Y16" s="12"/>
      <c r="Z16" s="12"/>
      <c r="AA16" s="12"/>
      <c r="AB16" s="12"/>
      <c r="AC16" s="14"/>
      <c r="AD16" s="14"/>
      <c r="AE16" s="13"/>
    </row>
    <row r="17" spans="1:31" ht="39" customHeight="1">
      <c r="A17" s="68" t="s">
        <v>48</v>
      </c>
      <c r="B17" s="69"/>
      <c r="C17" s="69"/>
      <c r="D17" s="69"/>
      <c r="E17" s="69"/>
      <c r="F17" s="69"/>
      <c r="G17" s="69"/>
      <c r="H17" s="70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/>
    </row>
    <row r="18" spans="1:31">
      <c r="A18" s="72" t="s">
        <v>75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4"/>
    </row>
    <row r="19" spans="1:31" ht="18.75">
      <c r="A19" s="15">
        <v>1</v>
      </c>
      <c r="B19" s="15"/>
      <c r="C19" s="15"/>
      <c r="D19" s="15"/>
      <c r="E19" s="15"/>
      <c r="F19" s="15"/>
      <c r="G19" s="15"/>
      <c r="H19" s="18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"/>
    </row>
    <row r="20" spans="1:31" ht="18.75">
      <c r="A20" s="15" t="s">
        <v>2</v>
      </c>
      <c r="B20" s="15"/>
      <c r="C20" s="15"/>
      <c r="D20" s="15"/>
      <c r="E20" s="15"/>
      <c r="F20" s="15"/>
      <c r="G20" s="15"/>
      <c r="H20" s="18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3"/>
    </row>
    <row r="21" spans="1:31" ht="18.75">
      <c r="A21" s="15" t="s">
        <v>1</v>
      </c>
      <c r="B21" s="15"/>
      <c r="C21" s="15"/>
      <c r="D21" s="15"/>
      <c r="E21" s="15"/>
      <c r="F21" s="15"/>
      <c r="G21" s="15"/>
      <c r="H21" s="18"/>
      <c r="I21" s="12"/>
      <c r="J21" s="12"/>
      <c r="K21" s="12"/>
      <c r="L21" s="12"/>
      <c r="M21" s="12"/>
      <c r="N21" s="12"/>
      <c r="O21" s="12"/>
      <c r="P21" s="17"/>
      <c r="Q21" s="18"/>
      <c r="R21" s="12"/>
      <c r="S21" s="12"/>
      <c r="T21" s="17"/>
      <c r="U21" s="30"/>
      <c r="V21" s="30"/>
      <c r="W21" s="12"/>
      <c r="X21" s="12"/>
      <c r="Y21" s="12"/>
      <c r="Z21" s="12"/>
      <c r="AA21" s="12"/>
      <c r="AB21" s="12"/>
      <c r="AC21" s="14"/>
      <c r="AD21" s="14"/>
      <c r="AE21" s="13"/>
    </row>
    <row r="22" spans="1:31" ht="40.5" customHeight="1">
      <c r="A22" s="68" t="s">
        <v>49</v>
      </c>
      <c r="B22" s="69"/>
      <c r="C22" s="69"/>
      <c r="D22" s="69"/>
      <c r="E22" s="69"/>
      <c r="F22" s="69"/>
      <c r="G22" s="69"/>
      <c r="H22" s="70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/>
    </row>
    <row r="23" spans="1:31" ht="24" customHeight="1">
      <c r="A23" s="16" t="s">
        <v>40</v>
      </c>
      <c r="B23" s="16"/>
      <c r="C23" s="16"/>
      <c r="D23" s="16"/>
      <c r="E23" s="16"/>
      <c r="F23" s="16"/>
      <c r="G23" s="16"/>
      <c r="H23" s="16"/>
      <c r="I23" s="16"/>
      <c r="J23" s="16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74.25" customHeight="1">
      <c r="A24" s="71" t="s">
        <v>51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</sheetData>
  <mergeCells count="36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22:H22"/>
    <mergeCell ref="A24:AE24"/>
    <mergeCell ref="A8:AE8"/>
    <mergeCell ref="A12:H12"/>
    <mergeCell ref="A13:AE13"/>
    <mergeCell ref="A17:H17"/>
    <mergeCell ref="A18:AE18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5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F13"/>
  <sheetViews>
    <sheetView view="pageBreakPreview" zoomScale="120" zoomScaleNormal="115" zoomScaleSheetLayoutView="120" workbookViewId="0">
      <selection activeCell="B14" sqref="B14"/>
    </sheetView>
  </sheetViews>
  <sheetFormatPr defaultRowHeight="15"/>
  <cols>
    <col min="1" max="1" width="4.140625" customWidth="1"/>
    <col min="2" max="2" width="39.85546875" customWidth="1"/>
    <col min="3" max="6" width="20.7109375" customWidth="1"/>
  </cols>
  <sheetData>
    <row r="1" spans="1:6" ht="91.5" customHeight="1">
      <c r="A1" s="6"/>
      <c r="E1" s="80" t="s">
        <v>87</v>
      </c>
      <c r="F1" s="80"/>
    </row>
    <row r="2" spans="1:6" ht="41.25" customHeight="1">
      <c r="A2" s="76" t="s">
        <v>37</v>
      </c>
      <c r="B2" s="76"/>
      <c r="C2" s="76"/>
      <c r="D2" s="76"/>
      <c r="E2" s="76"/>
      <c r="F2" s="76"/>
    </row>
    <row r="3" spans="1:6" ht="71.25" customHeight="1">
      <c r="A3" s="81" t="s">
        <v>19</v>
      </c>
      <c r="B3" s="83" t="s">
        <v>43</v>
      </c>
      <c r="C3" s="26" t="s">
        <v>42</v>
      </c>
      <c r="D3" s="26" t="s">
        <v>16</v>
      </c>
      <c r="E3" s="25" t="s">
        <v>24</v>
      </c>
      <c r="F3" s="25" t="s">
        <v>15</v>
      </c>
    </row>
    <row r="4" spans="1:6">
      <c r="A4" s="82"/>
      <c r="B4" s="83"/>
      <c r="C4" s="5" t="s">
        <v>21</v>
      </c>
      <c r="D4" s="2" t="s">
        <v>4</v>
      </c>
      <c r="E4" s="2" t="s">
        <v>22</v>
      </c>
      <c r="F4" s="2" t="s">
        <v>62</v>
      </c>
    </row>
    <row r="5" spans="1:6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>
      <c r="A6" s="2" t="s">
        <v>46</v>
      </c>
      <c r="B6" s="36" t="s">
        <v>79</v>
      </c>
      <c r="C6" s="4"/>
      <c r="D6" s="3"/>
      <c r="E6" s="3"/>
      <c r="F6" s="3"/>
    </row>
    <row r="7" spans="1:6" ht="29.25" customHeight="1">
      <c r="A7" s="9"/>
      <c r="B7" s="1" t="s">
        <v>80</v>
      </c>
      <c r="C7" s="96">
        <f>'перечень МКД'!J12</f>
        <v>12414.400000000001</v>
      </c>
      <c r="D7" s="42">
        <f>'перечень МКД'!M12</f>
        <v>480</v>
      </c>
      <c r="E7" s="3">
        <v>3</v>
      </c>
      <c r="F7" s="96">
        <f>'перечень МКД'!N12</f>
        <v>40141531.920000002</v>
      </c>
    </row>
    <row r="8" spans="1:6">
      <c r="A8" s="2" t="s">
        <v>46</v>
      </c>
      <c r="B8" s="36" t="s">
        <v>83</v>
      </c>
      <c r="C8" s="4"/>
      <c r="D8" s="3"/>
      <c r="E8" s="3"/>
      <c r="F8" s="3"/>
    </row>
    <row r="9" spans="1:6" ht="24.75" customHeight="1">
      <c r="A9" s="9"/>
      <c r="B9" s="1" t="s">
        <v>80</v>
      </c>
      <c r="C9" s="8"/>
      <c r="D9" s="3"/>
      <c r="E9" s="3"/>
      <c r="F9" s="3"/>
    </row>
    <row r="10" spans="1:6" ht="24.75" customHeight="1">
      <c r="A10" s="2" t="s">
        <v>46</v>
      </c>
      <c r="B10" s="36" t="s">
        <v>84</v>
      </c>
      <c r="C10" s="4"/>
      <c r="D10" s="8"/>
      <c r="E10" s="8"/>
      <c r="F10" s="8"/>
    </row>
    <row r="11" spans="1:6" ht="24.75" customHeight="1">
      <c r="A11" s="19"/>
      <c r="B11" s="1" t="s">
        <v>80</v>
      </c>
      <c r="C11" s="8"/>
      <c r="D11" s="8"/>
      <c r="E11" s="8"/>
      <c r="F11" s="8"/>
    </row>
    <row r="12" spans="1:6" ht="16.5" customHeight="1">
      <c r="A12" s="79" t="s">
        <v>40</v>
      </c>
      <c r="B12" s="79"/>
      <c r="C12" s="79"/>
      <c r="D12" s="79"/>
      <c r="E12" s="79"/>
    </row>
    <row r="13" spans="1:6" ht="66" customHeight="1">
      <c r="A13" s="78" t="s">
        <v>51</v>
      </c>
      <c r="B13" s="78"/>
      <c r="C13" s="78"/>
      <c r="D13" s="78"/>
      <c r="E13" s="78"/>
      <c r="F13" s="78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D19"/>
  <sheetViews>
    <sheetView workbookViewId="0">
      <selection activeCell="C18" sqref="C18:C19"/>
    </sheetView>
  </sheetViews>
  <sheetFormatPr defaultRowHeight="15"/>
  <cols>
    <col min="3" max="3" width="27.140625" customWidth="1"/>
  </cols>
  <sheetData>
    <row r="3" spans="3:4" ht="16.5">
      <c r="C3" s="38" t="s">
        <v>82</v>
      </c>
    </row>
    <row r="5" spans="3:4">
      <c r="C5" s="11">
        <v>11436012.379999999</v>
      </c>
      <c r="D5">
        <v>2.14</v>
      </c>
    </row>
    <row r="7" spans="3:4">
      <c r="C7">
        <f>D5*100</f>
        <v>214</v>
      </c>
    </row>
    <row r="8" spans="3:4">
      <c r="C8">
        <f>C5/C7</f>
        <v>53439.310186915885</v>
      </c>
    </row>
    <row r="10" spans="3:4">
      <c r="C10">
        <f>C5/100</f>
        <v>114360.12379999999</v>
      </c>
    </row>
    <row r="11" spans="3:4">
      <c r="C11">
        <f>C10*2.14</f>
        <v>244730.66493199999</v>
      </c>
    </row>
    <row r="14" spans="3:4">
      <c r="C14" s="11">
        <v>6886513.1899999995</v>
      </c>
    </row>
    <row r="15" spans="3:4">
      <c r="C15" s="11">
        <v>9090347.3300000001</v>
      </c>
    </row>
    <row r="18" spans="3:3">
      <c r="C18">
        <f>C14/100*2.14</f>
        <v>147371.382266</v>
      </c>
    </row>
    <row r="19" spans="3:3">
      <c r="C19">
        <f>C15/100*2.14</f>
        <v>194533.43286200002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Лист1</vt:lpstr>
      <vt:lpstr>'виды ремонта'!Заголовки_для_печати</vt:lpstr>
      <vt:lpstr>'перечень МКД'!Заголовки_для_печати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Rybkina2022@outlook.com</cp:lastModifiedBy>
  <cp:lastPrinted>2025-11-14T06:33:01Z</cp:lastPrinted>
  <dcterms:created xsi:type="dcterms:W3CDTF">2014-04-04T11:20:04Z</dcterms:created>
  <dcterms:modified xsi:type="dcterms:W3CDTF">2025-11-14T08:17:30Z</dcterms:modified>
</cp:coreProperties>
</file>